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arish clerk\Invoices and expenditure 17-18\"/>
    </mc:Choice>
  </mc:AlternateContent>
  <workbookProtection workbookPassword="EA54" lockStructure="1"/>
  <bookViews>
    <workbookView xWindow="240" yWindow="492" windowWidth="20112" windowHeight="7572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Sheet1!$A$4:$K$65</definedName>
  </definedNames>
  <calcPr calcId="171027"/>
</workbook>
</file>

<file path=xl/calcChain.xml><?xml version="1.0" encoding="utf-8"?>
<calcChain xmlns="http://schemas.openxmlformats.org/spreadsheetml/2006/main">
  <c r="K92" i="1" l="1"/>
  <c r="J92" i="1"/>
  <c r="H92" i="1"/>
  <c r="C105" i="1"/>
  <c r="C101" i="1"/>
  <c r="O92" i="1"/>
  <c r="N92" i="1"/>
  <c r="K87" i="1"/>
  <c r="K88" i="1" s="1"/>
  <c r="K89" i="1" s="1"/>
  <c r="K90" i="1" s="1"/>
  <c r="K91" i="1" s="1"/>
  <c r="J87" i="1"/>
  <c r="J88" i="1" s="1"/>
  <c r="J89" i="1" s="1"/>
  <c r="J90" i="1" s="1"/>
  <c r="J91" i="1" s="1"/>
  <c r="H79" i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27" i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N95" i="1"/>
  <c r="C98" i="1" l="1"/>
  <c r="K86" i="1" l="1"/>
  <c r="J86" i="1"/>
  <c r="H6" i="1" l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J6" i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J82" i="1" s="1"/>
  <c r="J83" i="1" s="1"/>
  <c r="J84" i="1" s="1"/>
  <c r="J85" i="1" s="1"/>
  <c r="K6" i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S92" i="1" l="1"/>
  <c r="T92" i="1"/>
  <c r="W92" i="1"/>
  <c r="X92" i="1"/>
  <c r="Y92" i="1"/>
  <c r="Z92" i="1"/>
  <c r="AA92" i="1"/>
  <c r="C99" i="1" l="1"/>
  <c r="M92" i="1" l="1"/>
  <c r="F94" i="1"/>
  <c r="G94" i="1"/>
  <c r="D94" i="1"/>
  <c r="C100" i="1" l="1"/>
  <c r="V94" i="1"/>
  <c r="N96" i="1"/>
  <c r="V95" i="1"/>
  <c r="V97" i="1" l="1"/>
  <c r="C103" i="1"/>
  <c r="N98" i="1"/>
  <c r="C104" i="1" l="1"/>
  <c r="F104" i="1" l="1"/>
</calcChain>
</file>

<file path=xl/sharedStrings.xml><?xml version="1.0" encoding="utf-8"?>
<sst xmlns="http://schemas.openxmlformats.org/spreadsheetml/2006/main" count="250" uniqueCount="229">
  <si>
    <t>Income</t>
  </si>
  <si>
    <t>Expenditure</t>
  </si>
  <si>
    <t>Date</t>
  </si>
  <si>
    <t>Details</t>
  </si>
  <si>
    <t>Balance</t>
  </si>
  <si>
    <t>Bank</t>
  </si>
  <si>
    <t>Cash</t>
  </si>
  <si>
    <t>Precept</t>
  </si>
  <si>
    <t>Hall Hire</t>
  </si>
  <si>
    <t>Other</t>
  </si>
  <si>
    <t>Electricity</t>
  </si>
  <si>
    <t>Water</t>
  </si>
  <si>
    <t>Insurance</t>
  </si>
  <si>
    <t>Admin</t>
  </si>
  <si>
    <t>Events</t>
  </si>
  <si>
    <t>Gardening</t>
  </si>
  <si>
    <t>Income Petty Cash</t>
  </si>
  <si>
    <t>Receipt no.</t>
  </si>
  <si>
    <t>Outgoing Petty Cash</t>
  </si>
  <si>
    <t>Expenditure     Bank</t>
  </si>
  <si>
    <t>Misc</t>
  </si>
  <si>
    <t>Balance B/F</t>
  </si>
  <si>
    <t>Annual Precept</t>
  </si>
  <si>
    <t>Total other receipts</t>
  </si>
  <si>
    <t>Staff Costs</t>
  </si>
  <si>
    <t>Loan/Captial Repayments</t>
  </si>
  <si>
    <t>All other payments</t>
  </si>
  <si>
    <t>Balances C/F</t>
  </si>
  <si>
    <t>Toal Cash and Short Term Investments</t>
  </si>
  <si>
    <t>Total Fixed Assetts</t>
  </si>
  <si>
    <t>Total Borrowings</t>
  </si>
  <si>
    <t>Totals</t>
  </si>
  <si>
    <t>Mileage &amp; Broadband Expenses</t>
  </si>
  <si>
    <t>Donation Given</t>
  </si>
  <si>
    <t>Nil</t>
  </si>
  <si>
    <t>nil</t>
  </si>
  <si>
    <t>Petty Cash Expenditure</t>
  </si>
  <si>
    <t>Outgoing bank &amp; PC</t>
  </si>
  <si>
    <t>Detailed outgoings</t>
  </si>
  <si>
    <t>Income Bank &amp; PC</t>
  </si>
  <si>
    <t>Income detailed</t>
  </si>
  <si>
    <t>Check</t>
  </si>
  <si>
    <t xml:space="preserve">Check </t>
  </si>
  <si>
    <t>I1</t>
  </si>
  <si>
    <t>E1</t>
  </si>
  <si>
    <t>E2</t>
  </si>
  <si>
    <t>E3</t>
  </si>
  <si>
    <t>E4</t>
  </si>
  <si>
    <t>E5</t>
  </si>
  <si>
    <t>CDALC Subscription</t>
  </si>
  <si>
    <t>Ross - Hall Hire</t>
  </si>
  <si>
    <t>CDALC - Good Councillors Guide</t>
  </si>
  <si>
    <t>CDALC - Elections Training Course</t>
  </si>
  <si>
    <t>Hall Hire -  St Pauls (Dorothy Appleby)</t>
  </si>
  <si>
    <t>E44</t>
  </si>
  <si>
    <t>E45</t>
  </si>
  <si>
    <t>Hall/Park</t>
  </si>
  <si>
    <t>East Hedleyhope Parish Council 2017 / 2018</t>
  </si>
  <si>
    <t>Balance b/fwd at 31/03/17</t>
  </si>
  <si>
    <t>Village Hall Supplies - S A Woodroffe</t>
  </si>
  <si>
    <t>Village Hall  Bulbs - S A Woodroffe</t>
  </si>
  <si>
    <t>Parish Clerk - April's Salary</t>
  </si>
  <si>
    <t>Village Hall Hoover - J Bowman</t>
  </si>
  <si>
    <t>Hall Hire- General Election June 8th 2017</t>
  </si>
  <si>
    <t>I2</t>
  </si>
  <si>
    <t>I3</t>
  </si>
  <si>
    <t>Hall Hire - Little Green Hut Art Group</t>
  </si>
  <si>
    <t>PC1</t>
  </si>
  <si>
    <t>PC2</t>
  </si>
  <si>
    <t>Magnets and Padlock</t>
  </si>
  <si>
    <t>Paper</t>
  </si>
  <si>
    <t>02/05/21017</t>
  </si>
  <si>
    <t>Hall Hire - R Capstick</t>
  </si>
  <si>
    <t>Parish Clerk May Salary</t>
  </si>
  <si>
    <t>I14 (16/17)</t>
  </si>
  <si>
    <t>I16 (16/17)</t>
  </si>
  <si>
    <t>E7</t>
  </si>
  <si>
    <t>E8</t>
  </si>
  <si>
    <t>C Ross - Seeds</t>
  </si>
  <si>
    <t>28/04/207</t>
  </si>
  <si>
    <t>Scottish Power Electricity - April</t>
  </si>
  <si>
    <t>E9</t>
  </si>
  <si>
    <t>Scottish Power - May</t>
  </si>
  <si>
    <t>NWG Water - April</t>
  </si>
  <si>
    <t>E10</t>
  </si>
  <si>
    <t>E11</t>
  </si>
  <si>
    <t>Stamps</t>
  </si>
  <si>
    <t>PC3</t>
  </si>
  <si>
    <t>E12</t>
  </si>
  <si>
    <t>Parish Clerk June Salary</t>
  </si>
  <si>
    <t>Batteries for Card Reader</t>
  </si>
  <si>
    <t>E13</t>
  </si>
  <si>
    <t>Andy Evans Gardening Services - Preparation of tubs and plants</t>
  </si>
  <si>
    <t>E15</t>
  </si>
  <si>
    <t>J Bowman - Changing Table</t>
  </si>
  <si>
    <t>Scottish Power - June</t>
  </si>
  <si>
    <t>Postage - BDO</t>
  </si>
  <si>
    <t>Stationery - A4 Paper</t>
  </si>
  <si>
    <t>PC4</t>
  </si>
  <si>
    <t>PC5</t>
  </si>
  <si>
    <t>E16</t>
  </si>
  <si>
    <t>PC6</t>
  </si>
  <si>
    <t>J Bowman - Mileage</t>
  </si>
  <si>
    <t>Internet Costs - Transparency Fund</t>
  </si>
  <si>
    <t>Parish Clerk salary - July</t>
  </si>
  <si>
    <t>Decorating by Design - Exterior Village Hall and Playground Railings</t>
  </si>
  <si>
    <t>Andy Evans - Gardening Services</t>
  </si>
  <si>
    <t>Punched Pockets</t>
  </si>
  <si>
    <t>Water - April - July</t>
  </si>
  <si>
    <t>Hall Hire - Parish and Local Elections 4th May</t>
  </si>
  <si>
    <t>I4</t>
  </si>
  <si>
    <t>I5</t>
  </si>
  <si>
    <t xml:space="preserve">Transparency Fund </t>
  </si>
  <si>
    <t>Scottish Power - July</t>
  </si>
  <si>
    <t>E17</t>
  </si>
  <si>
    <t>E18</t>
  </si>
  <si>
    <t>E14</t>
  </si>
  <si>
    <t>E19</t>
  </si>
  <si>
    <t>E20</t>
  </si>
  <si>
    <t>E21</t>
  </si>
  <si>
    <t>J Bowman - Ink</t>
  </si>
  <si>
    <t>E22</t>
  </si>
  <si>
    <t>E23</t>
  </si>
  <si>
    <t>Scottishh Power - August</t>
  </si>
  <si>
    <t>E24</t>
  </si>
  <si>
    <t>HMRC - VAT Refund</t>
  </si>
  <si>
    <t>PC7</t>
  </si>
  <si>
    <t>E25</t>
  </si>
  <si>
    <t>Zurich Insurance 2017/2018</t>
  </si>
  <si>
    <t>E26</t>
  </si>
  <si>
    <t>E27</t>
  </si>
  <si>
    <t>A Evans - Gardening Services</t>
  </si>
  <si>
    <t>First Aid Kit</t>
  </si>
  <si>
    <t>E28</t>
  </si>
  <si>
    <t>Parish Clerks Salary - August</t>
  </si>
  <si>
    <t>E29</t>
  </si>
  <si>
    <t xml:space="preserve">BDO Audit </t>
  </si>
  <si>
    <t>E30</t>
  </si>
  <si>
    <t>Little Green Hut Art Group Hall Hire</t>
  </si>
  <si>
    <t>Scottish Power September</t>
  </si>
  <si>
    <t>Parish Clerk - September</t>
  </si>
  <si>
    <t>E31</t>
  </si>
  <si>
    <t>E32</t>
  </si>
  <si>
    <t>I6</t>
  </si>
  <si>
    <t>C Stobbart - Hall Hire</t>
  </si>
  <si>
    <t>Gardening - September</t>
  </si>
  <si>
    <t>E33</t>
  </si>
  <si>
    <t>I7</t>
  </si>
  <si>
    <t>PC8</t>
  </si>
  <si>
    <t>PC9</t>
  </si>
  <si>
    <t>A4 Paper</t>
  </si>
  <si>
    <t>Hall Hire - A Thatcher</t>
  </si>
  <si>
    <t>Fireworks</t>
  </si>
  <si>
    <t>E34</t>
  </si>
  <si>
    <t>NWG Water October</t>
  </si>
  <si>
    <t>Scottish Power October</t>
  </si>
  <si>
    <t>E35</t>
  </si>
  <si>
    <t>E36</t>
  </si>
  <si>
    <t>E37</t>
  </si>
  <si>
    <t>E38</t>
  </si>
  <si>
    <t>First Aid Signs</t>
  </si>
  <si>
    <t>Parish Clerk Salary - October</t>
  </si>
  <si>
    <t>Ink and Laminating Pouches</t>
  </si>
  <si>
    <t>E39</t>
  </si>
  <si>
    <t>Parish Clerk Salary Nov</t>
  </si>
  <si>
    <t>E40</t>
  </si>
  <si>
    <t>E41</t>
  </si>
  <si>
    <t>E42</t>
  </si>
  <si>
    <t>E43</t>
  </si>
  <si>
    <t>C Stobbart - Bonfire Night Food</t>
  </si>
  <si>
    <t>P Rothwell - Bonfire Night Food</t>
  </si>
  <si>
    <t>Park Lane Playground Inspection</t>
  </si>
  <si>
    <t>Fireworks - K McGrath</t>
  </si>
  <si>
    <t>Scottish Power November</t>
  </si>
  <si>
    <t>Durham Miners Association - Pitmans Token</t>
  </si>
  <si>
    <t xml:space="preserve">Mark Connelly Conservation </t>
  </si>
  <si>
    <t>Scottish Power December</t>
  </si>
  <si>
    <t>E46</t>
  </si>
  <si>
    <t>E47</t>
  </si>
  <si>
    <t>E48</t>
  </si>
  <si>
    <t>Little Green Hut Art Group - Sept - Jan Hall Hire</t>
  </si>
  <si>
    <t>Parish Clerk Salary - January 2018</t>
  </si>
  <si>
    <t>E49</t>
  </si>
  <si>
    <t>I8</t>
  </si>
  <si>
    <t>E50</t>
  </si>
  <si>
    <t>Donations from Bonfire Night</t>
  </si>
  <si>
    <t>I9</t>
  </si>
  <si>
    <t>Parish Clerk Salary - December 2017</t>
  </si>
  <si>
    <t>Bulbs for new lights Village Hall</t>
  </si>
  <si>
    <t>E51</t>
  </si>
  <si>
    <t>Park Lane - Repairs to Playground</t>
  </si>
  <si>
    <t>E52</t>
  </si>
  <si>
    <t>Flowering Bulbs - Village Green</t>
  </si>
  <si>
    <t>E53</t>
  </si>
  <si>
    <t>E54</t>
  </si>
  <si>
    <t>Christmas Fayre</t>
  </si>
  <si>
    <t>Mark Connelly  Conservation</t>
  </si>
  <si>
    <t>E55</t>
  </si>
  <si>
    <t>I10</t>
  </si>
  <si>
    <t>Scottish Power - January</t>
  </si>
  <si>
    <t>NWG - Water</t>
  </si>
  <si>
    <t>E56</t>
  </si>
  <si>
    <t>E57</t>
  </si>
  <si>
    <t>E58</t>
  </si>
  <si>
    <t>E59</t>
  </si>
  <si>
    <t>Parish Clerk Salary February</t>
  </si>
  <si>
    <t>C Stobbart - Photos</t>
  </si>
  <si>
    <t>Scottish Power - February</t>
  </si>
  <si>
    <t>PC10</t>
  </si>
  <si>
    <t>Waterson and Young</t>
  </si>
  <si>
    <t>E60</t>
  </si>
  <si>
    <t>E61</t>
  </si>
  <si>
    <t>E62</t>
  </si>
  <si>
    <t>E63</t>
  </si>
  <si>
    <t>Mileage J Bowman - Aug 2017 - March 2018</t>
  </si>
  <si>
    <t>Batsons - New Heater Village Hall</t>
  </si>
  <si>
    <t>E64</t>
  </si>
  <si>
    <t>999 PAT Testing</t>
  </si>
  <si>
    <t>E65</t>
  </si>
  <si>
    <t>E66</t>
  </si>
  <si>
    <t>Parish Clerk Salary March</t>
  </si>
  <si>
    <t>Hall hire Little Green Hut</t>
  </si>
  <si>
    <t>I11</t>
  </si>
  <si>
    <t>Pension Payment March and April</t>
  </si>
  <si>
    <t>Pension Payment February</t>
  </si>
  <si>
    <t>Scottish Power</t>
  </si>
  <si>
    <t>E68</t>
  </si>
  <si>
    <t>28/03/208</t>
  </si>
  <si>
    <t>Clerk's salary and Pension Contributions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</si>
</sst>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&quot;£&quot;#,##0.00"/>
    <numFmt numFmtId="165" formatCode="#,##0.00_ ;\-#,##0.0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 Light"/>
      <family val="2"/>
    </font>
    <font>
      <u/>
      <sz val="11"/>
      <color theme="1"/>
      <name val="Calibri Light"/>
      <family val="2"/>
    </font>
    <font>
      <sz val="11"/>
      <name val="Calibri Light"/>
      <family val="2"/>
    </font>
    <font>
      <sz val="11"/>
      <color rgb="FFFF0000"/>
      <name val="Calibri Light"/>
      <family val="2"/>
    </font>
    <font>
      <sz val="11"/>
      <color theme="3" tint="0.39997558519241921"/>
      <name val="Calibri Light"/>
      <family val="2"/>
    </font>
    <font>
      <b/>
      <sz val="11"/>
      <color theme="3" tint="0.39997558519241921"/>
      <name val="Calibri Light"/>
      <family val="2"/>
    </font>
    <font>
      <b/>
      <u/>
      <sz val="16"/>
      <color theme="1"/>
      <name val="Calibri Light"/>
      <family val="2"/>
    </font>
    <font>
      <u/>
      <sz val="11"/>
      <color rgb="FFFF0000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2">
    <xf numFmtId="0" fontId="0" fillId="0" borderId="0" xfId="0"/>
    <xf numFmtId="43" fontId="0" fillId="0" borderId="0" xfId="1" applyFont="1"/>
    <xf numFmtId="0" fontId="2" fillId="0" borderId="0" xfId="0" applyFont="1" applyAlignment="1">
      <alignment horizontal="center"/>
    </xf>
    <xf numFmtId="0" fontId="0" fillId="0" borderId="0" xfId="0" applyFill="1"/>
    <xf numFmtId="43" fontId="0" fillId="0" borderId="0" xfId="1" applyFont="1" applyFill="1"/>
    <xf numFmtId="4" fontId="0" fillId="0" borderId="0" xfId="0" applyNumberFormat="1"/>
    <xf numFmtId="43" fontId="0" fillId="0" borderId="0" xfId="1" applyFont="1" applyAlignment="1">
      <alignment horizontal="center"/>
    </xf>
    <xf numFmtId="40" fontId="0" fillId="0" borderId="0" xfId="0" applyNumberFormat="1"/>
    <xf numFmtId="0" fontId="3" fillId="0" borderId="0" xfId="0" applyFont="1" applyFill="1"/>
    <xf numFmtId="43" fontId="3" fillId="0" borderId="0" xfId="1" applyFont="1" applyFill="1"/>
    <xf numFmtId="0" fontId="3" fillId="0" borderId="0" xfId="0" applyFont="1"/>
    <xf numFmtId="40" fontId="3" fillId="0" borderId="0" xfId="0" applyNumberFormat="1" applyFont="1"/>
    <xf numFmtId="0" fontId="4" fillId="0" borderId="0" xfId="0" applyFont="1" applyAlignment="1">
      <alignment horizontal="center"/>
    </xf>
    <xf numFmtId="40" fontId="4" fillId="0" borderId="0" xfId="0" applyNumberFormat="1" applyFont="1" applyAlignment="1">
      <alignment horizontal="center"/>
    </xf>
    <xf numFmtId="14" fontId="3" fillId="0" borderId="1" xfId="0" applyNumberFormat="1" applyFont="1" applyFill="1" applyBorder="1"/>
    <xf numFmtId="0" fontId="3" fillId="0" borderId="1" xfId="0" applyFont="1" applyFill="1" applyBorder="1"/>
    <xf numFmtId="4" fontId="3" fillId="0" borderId="1" xfId="0" applyNumberFormat="1" applyFont="1" applyFill="1" applyBorder="1"/>
    <xf numFmtId="43" fontId="3" fillId="0" borderId="1" xfId="1" applyFont="1" applyFill="1" applyBorder="1"/>
    <xf numFmtId="43" fontId="3" fillId="0" borderId="0" xfId="0" applyNumberFormat="1" applyFont="1"/>
    <xf numFmtId="43" fontId="3" fillId="0" borderId="0" xfId="1" applyFont="1"/>
    <xf numFmtId="40" fontId="3" fillId="0" borderId="0" xfId="0" applyNumberFormat="1" applyFont="1" applyBorder="1"/>
    <xf numFmtId="43" fontId="3" fillId="0" borderId="0" xfId="0" applyNumberFormat="1" applyFont="1" applyFill="1"/>
    <xf numFmtId="40" fontId="3" fillId="0" borderId="0" xfId="0" applyNumberFormat="1" applyFont="1" applyFill="1"/>
    <xf numFmtId="40" fontId="3" fillId="0" borderId="0" xfId="0" applyNumberFormat="1" applyFont="1" applyFill="1" applyBorder="1"/>
    <xf numFmtId="0" fontId="3" fillId="0" borderId="0" xfId="0" applyFont="1" applyFill="1" applyBorder="1"/>
    <xf numFmtId="0" fontId="3" fillId="0" borderId="0" xfId="0" applyFont="1" applyFill="1" applyAlignment="1">
      <alignment horizontal="center"/>
    </xf>
    <xf numFmtId="40" fontId="3" fillId="0" borderId="0" xfId="1" applyNumberFormat="1" applyFont="1" applyFill="1" applyBorder="1"/>
    <xf numFmtId="40" fontId="6" fillId="0" borderId="0" xfId="0" applyNumberFormat="1" applyFont="1" applyFill="1" applyBorder="1"/>
    <xf numFmtId="0" fontId="5" fillId="0" borderId="1" xfId="0" applyFont="1" applyFill="1" applyBorder="1"/>
    <xf numFmtId="14" fontId="3" fillId="0" borderId="0" xfId="0" applyNumberFormat="1" applyFont="1" applyFill="1"/>
    <xf numFmtId="4" fontId="5" fillId="0" borderId="1" xfId="0" applyNumberFormat="1" applyFont="1" applyFill="1" applyBorder="1"/>
    <xf numFmtId="43" fontId="5" fillId="0" borderId="1" xfId="1" applyFont="1" applyFill="1" applyBorder="1"/>
    <xf numFmtId="2" fontId="3" fillId="0" borderId="0" xfId="1" applyNumberFormat="1" applyFont="1" applyFill="1" applyBorder="1"/>
    <xf numFmtId="43" fontId="3" fillId="0" borderId="0" xfId="1" applyFont="1" applyAlignment="1">
      <alignment horizontal="center"/>
    </xf>
    <xf numFmtId="14" fontId="3" fillId="0" borderId="0" xfId="0" applyNumberFormat="1" applyFont="1"/>
    <xf numFmtId="4" fontId="3" fillId="0" borderId="0" xfId="0" applyNumberFormat="1" applyFont="1"/>
    <xf numFmtId="14" fontId="3" fillId="0" borderId="1" xfId="0" applyNumberFormat="1" applyFont="1" applyFill="1" applyBorder="1" applyAlignment="1">
      <alignment horizontal="left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left"/>
    </xf>
    <xf numFmtId="0" fontId="7" fillId="0" borderId="1" xfId="0" applyFont="1" applyFill="1" applyBorder="1"/>
    <xf numFmtId="43" fontId="7" fillId="0" borderId="1" xfId="1" applyFont="1" applyFill="1" applyBorder="1"/>
    <xf numFmtId="43" fontId="7" fillId="0" borderId="1" xfId="1" applyFont="1" applyFill="1" applyBorder="1" applyAlignment="1">
      <alignment horizontal="center"/>
    </xf>
    <xf numFmtId="43" fontId="8" fillId="0" borderId="1" xfId="1" applyFont="1" applyFill="1" applyBorder="1"/>
    <xf numFmtId="0" fontId="8" fillId="0" borderId="1" xfId="0" applyFont="1" applyFill="1" applyBorder="1"/>
    <xf numFmtId="43" fontId="5" fillId="0" borderId="0" xfId="0" applyNumberFormat="1" applyFont="1"/>
    <xf numFmtId="40" fontId="3" fillId="0" borderId="1" xfId="0" applyNumberFormat="1" applyFont="1" applyBorder="1"/>
    <xf numFmtId="40" fontId="3" fillId="0" borderId="1" xfId="0" applyNumberFormat="1" applyFont="1" applyFill="1" applyBorder="1"/>
    <xf numFmtId="40" fontId="3" fillId="0" borderId="1" xfId="1" applyNumberFormat="1" applyFont="1" applyFill="1" applyBorder="1"/>
    <xf numFmtId="40" fontId="4" fillId="0" borderId="1" xfId="1" applyNumberFormat="1" applyFont="1" applyBorder="1" applyAlignment="1">
      <alignment horizontal="center" vertical="center"/>
    </xf>
    <xf numFmtId="40" fontId="6" fillId="0" borderId="1" xfId="0" applyNumberFormat="1" applyFont="1" applyFill="1" applyBorder="1"/>
    <xf numFmtId="40" fontId="9" fillId="0" borderId="0" xfId="0" applyNumberFormat="1" applyFont="1" applyAlignment="1">
      <alignment horizontal="center" vertical="center"/>
    </xf>
    <xf numFmtId="40" fontId="9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3" fontId="3" fillId="0" borderId="1" xfId="1" applyFont="1" applyBorder="1"/>
    <xf numFmtId="0" fontId="3" fillId="0" borderId="1" xfId="0" applyFont="1" applyBorder="1"/>
    <xf numFmtId="14" fontId="5" fillId="0" borderId="1" xfId="0" applyNumberFormat="1" applyFont="1" applyFill="1" applyBorder="1" applyAlignment="1">
      <alignment horizontal="left"/>
    </xf>
    <xf numFmtId="4" fontId="3" fillId="0" borderId="1" xfId="0" applyNumberFormat="1" applyFont="1" applyBorder="1"/>
    <xf numFmtId="14" fontId="3" fillId="0" borderId="1" xfId="0" applyNumberFormat="1" applyFont="1" applyBorder="1" applyAlignment="1">
      <alignment horizontal="left"/>
    </xf>
    <xf numFmtId="40" fontId="3" fillId="0" borderId="5" xfId="0" applyNumberFormat="1" applyFont="1" applyFill="1" applyBorder="1"/>
    <xf numFmtId="40" fontId="3" fillId="0" borderId="5" xfId="1" applyNumberFormat="1" applyFont="1" applyFill="1" applyBorder="1"/>
    <xf numFmtId="40" fontId="3" fillId="0" borderId="2" xfId="0" applyNumberFormat="1" applyFont="1" applyFill="1" applyBorder="1"/>
    <xf numFmtId="43" fontId="3" fillId="0" borderId="0" xfId="0" applyNumberFormat="1" applyFont="1" applyFill="1" applyBorder="1"/>
    <xf numFmtId="43" fontId="3" fillId="0" borderId="0" xfId="0" applyNumberFormat="1" applyFont="1" applyBorder="1"/>
    <xf numFmtId="0" fontId="0" fillId="0" borderId="1" xfId="0" applyFill="1" applyBorder="1"/>
    <xf numFmtId="0" fontId="3" fillId="0" borderId="0" xfId="0" applyFont="1" applyBorder="1"/>
    <xf numFmtId="43" fontId="3" fillId="0" borderId="1" xfId="1" applyNumberFormat="1" applyFont="1" applyFill="1" applyBorder="1"/>
    <xf numFmtId="0" fontId="0" fillId="0" borderId="0" xfId="0" applyBorder="1"/>
    <xf numFmtId="2" fontId="3" fillId="0" borderId="0" xfId="0" applyNumberFormat="1" applyFont="1" applyBorder="1"/>
    <xf numFmtId="0" fontId="0" fillId="0" borderId="0" xfId="0" applyBorder="1" applyAlignment="1">
      <alignment horizontal="right"/>
    </xf>
    <xf numFmtId="164" fontId="3" fillId="0" borderId="0" xfId="0" applyNumberFormat="1" applyFont="1" applyBorder="1" applyAlignment="1">
      <alignment horizontal="right"/>
    </xf>
    <xf numFmtId="164" fontId="3" fillId="0" borderId="0" xfId="1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164" fontId="5" fillId="0" borderId="0" xfId="1" applyNumberFormat="1" applyFont="1" applyFill="1" applyBorder="1" applyAlignment="1">
      <alignment horizontal="right"/>
    </xf>
    <xf numFmtId="0" fontId="3" fillId="0" borderId="0" xfId="0" applyNumberFormat="1" applyFont="1" applyAlignment="1">
      <alignment horizontal="left"/>
    </xf>
    <xf numFmtId="14" fontId="3" fillId="0" borderId="0" xfId="0" applyNumberFormat="1" applyFont="1" applyFill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43" fontId="3" fillId="0" borderId="0" xfId="1" applyFont="1" applyBorder="1"/>
    <xf numFmtId="2" fontId="3" fillId="0" borderId="0" xfId="0" applyNumberFormat="1" applyFont="1" applyFill="1" applyBorder="1"/>
    <xf numFmtId="4" fontId="3" fillId="0" borderId="0" xfId="1" applyNumberFormat="1" applyFont="1" applyBorder="1"/>
    <xf numFmtId="43" fontId="3" fillId="0" borderId="0" xfId="1" applyFont="1" applyBorder="1" applyAlignment="1">
      <alignment horizontal="right" vertical="center"/>
    </xf>
    <xf numFmtId="40" fontId="4" fillId="0" borderId="1" xfId="1" applyNumberFormat="1" applyFont="1" applyBorder="1" applyAlignment="1">
      <alignment horizontal="center" vertical="center" wrapText="1"/>
    </xf>
    <xf numFmtId="40" fontId="4" fillId="0" borderId="1" xfId="0" applyNumberFormat="1" applyFont="1" applyBorder="1" applyAlignment="1">
      <alignment horizontal="center" vertical="center" wrapText="1"/>
    </xf>
    <xf numFmtId="40" fontId="3" fillId="2" borderId="1" xfId="0" applyNumberFormat="1" applyFont="1" applyFill="1" applyBorder="1"/>
    <xf numFmtId="0" fontId="3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165" fontId="3" fillId="0" borderId="0" xfId="1" applyNumberFormat="1" applyFont="1" applyFill="1"/>
    <xf numFmtId="2" fontId="3" fillId="0" borderId="1" xfId="1" applyNumberFormat="1" applyFont="1" applyFill="1" applyBorder="1"/>
    <xf numFmtId="2" fontId="3" fillId="0" borderId="0" xfId="0" applyNumberFormat="1" applyFont="1" applyFill="1"/>
    <xf numFmtId="0" fontId="3" fillId="0" borderId="1" xfId="0" applyFont="1" applyBorder="1" applyAlignment="1">
      <alignment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" fontId="10" fillId="0" borderId="1" xfId="1" applyNumberFormat="1" applyFont="1" applyFill="1" applyBorder="1" applyAlignment="1">
      <alignment horizontal="center" vertical="center" wrapText="1"/>
    </xf>
    <xf numFmtId="43" fontId="10" fillId="0" borderId="1" xfId="1" applyFont="1" applyFill="1" applyBorder="1" applyAlignment="1">
      <alignment horizontal="center" vertical="center" wrapText="1"/>
    </xf>
    <xf numFmtId="43" fontId="10" fillId="0" borderId="1" xfId="1" applyFont="1" applyFill="1" applyBorder="1" applyAlignment="1">
      <alignment horizontal="center" vertical="center"/>
    </xf>
    <xf numFmtId="0" fontId="3" fillId="0" borderId="5" xfId="0" applyFont="1" applyFill="1" applyBorder="1"/>
    <xf numFmtId="0" fontId="5" fillId="0" borderId="2" xfId="0" applyFont="1" applyFill="1" applyBorder="1"/>
    <xf numFmtId="2" fontId="3" fillId="0" borderId="1" xfId="0" applyNumberFormat="1" applyFont="1" applyFill="1" applyBorder="1"/>
    <xf numFmtId="2" fontId="3" fillId="2" borderId="1" xfId="0" applyNumberFormat="1" applyFont="1" applyFill="1" applyBorder="1"/>
    <xf numFmtId="0" fontId="7" fillId="0" borderId="6" xfId="0" applyFont="1" applyFill="1" applyBorder="1" applyAlignment="1">
      <alignment wrapText="1"/>
    </xf>
    <xf numFmtId="4" fontId="7" fillId="0" borderId="4" xfId="0" applyNumberFormat="1" applyFont="1" applyFill="1" applyBorder="1"/>
    <xf numFmtId="43" fontId="5" fillId="0" borderId="0" xfId="1" applyFont="1" applyFill="1" applyBorder="1"/>
    <xf numFmtId="43" fontId="3" fillId="0" borderId="6" xfId="1" applyNumberFormat="1" applyFont="1" applyFill="1" applyBorder="1"/>
    <xf numFmtId="43" fontId="7" fillId="0" borderId="0" xfId="1" applyFont="1" applyFill="1" applyBorder="1"/>
    <xf numFmtId="43" fontId="3" fillId="0" borderId="0" xfId="1" applyFont="1" applyBorder="1" applyAlignment="1">
      <alignment horizontal="center"/>
    </xf>
    <xf numFmtId="43" fontId="7" fillId="0" borderId="0" xfId="1" applyFont="1" applyFill="1" applyBorder="1" applyAlignment="1">
      <alignment horizontal="center"/>
    </xf>
    <xf numFmtId="2" fontId="3" fillId="0" borderId="1" xfId="1" applyNumberFormat="1" applyFont="1" applyBorder="1"/>
    <xf numFmtId="0" fontId="9" fillId="0" borderId="0" xfId="0" applyFont="1" applyFill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40" fontId="9" fillId="0" borderId="0" xfId="0" applyNumberFormat="1" applyFont="1" applyBorder="1" applyAlignment="1">
      <alignment horizontal="center" vertical="center"/>
    </xf>
    <xf numFmtId="40" fontId="9" fillId="0" borderId="3" xfId="0" applyNumberFormat="1" applyFont="1" applyBorder="1" applyAlignment="1">
      <alignment horizontal="center" vertical="center"/>
    </xf>
    <xf numFmtId="40" fontId="9" fillId="0" borderId="0" xfId="0" applyNumberFormat="1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U126"/>
  <sheetViews>
    <sheetView tabSelected="1" topLeftCell="A81" zoomScaleNormal="100" workbookViewId="0">
      <selection activeCell="C98" sqref="C98"/>
    </sheetView>
  </sheetViews>
  <sheetFormatPr defaultRowHeight="14.4" x14ac:dyDescent="0.3"/>
  <cols>
    <col min="1" max="1" width="12.109375" customWidth="1"/>
    <col min="2" max="2" width="77.33203125" style="94" customWidth="1"/>
    <col min="3" max="3" width="13.33203125" customWidth="1"/>
    <col min="4" max="4" width="8.5546875" style="5" customWidth="1"/>
    <col min="5" max="5" width="11.88671875" style="1" customWidth="1"/>
    <col min="6" max="6" width="9.5546875" style="4" customWidth="1"/>
    <col min="7" max="7" width="12.109375" style="1" customWidth="1"/>
    <col min="8" max="8" width="12.5546875" style="1" customWidth="1"/>
    <col min="9" max="9" width="3.6640625" customWidth="1"/>
    <col min="10" max="10" width="12.5546875" style="1" customWidth="1"/>
    <col min="11" max="11" width="10.5546875" style="6" customWidth="1"/>
    <col min="12" max="12" width="12.6640625" customWidth="1"/>
    <col min="13" max="13" width="11.6640625" style="7" customWidth="1"/>
    <col min="14" max="14" width="10.109375" style="7" bestFit="1" customWidth="1"/>
    <col min="15" max="15" width="10.88671875" style="7" customWidth="1"/>
    <col min="16" max="16" width="3.33203125" style="7" customWidth="1"/>
    <col min="17" max="17" width="14.33203125" style="7" customWidth="1"/>
    <col min="18" max="18" width="11.109375" style="7" customWidth="1"/>
    <col min="19" max="19" width="10.5546875" style="7" customWidth="1"/>
    <col min="20" max="20" width="10.6640625" style="7" customWidth="1"/>
    <col min="21" max="21" width="9.109375" style="7"/>
    <col min="22" max="22" width="10.44140625" style="7" customWidth="1"/>
    <col min="23" max="23" width="11.109375" style="7" customWidth="1"/>
    <col min="24" max="24" width="11.5546875" style="7" customWidth="1"/>
    <col min="25" max="25" width="10.44140625" style="7" customWidth="1"/>
    <col min="26" max="26" width="14" style="7" customWidth="1"/>
    <col min="27" max="27" width="10.44140625" style="7" customWidth="1"/>
    <col min="28" max="28" width="12.33203125" style="7" customWidth="1"/>
    <col min="29" max="29" width="5.109375" style="7" customWidth="1"/>
    <col min="30" max="30" width="12" customWidth="1"/>
    <col min="34" max="34" width="14" customWidth="1"/>
  </cols>
  <sheetData>
    <row r="1" spans="1:151" ht="21" customHeight="1" x14ac:dyDescent="0.3">
      <c r="A1" s="117" t="s">
        <v>57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0"/>
      <c r="M1" s="119" t="s">
        <v>0</v>
      </c>
      <c r="N1" s="119"/>
      <c r="O1" s="119"/>
      <c r="P1" s="11"/>
      <c r="Q1" s="121" t="s">
        <v>1</v>
      </c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54"/>
      <c r="AD1" s="119"/>
      <c r="AE1" s="68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</row>
    <row r="2" spans="1:151" ht="21" customHeight="1" x14ac:dyDescent="0.3">
      <c r="A2" s="117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0"/>
      <c r="M2" s="119"/>
      <c r="N2" s="119"/>
      <c r="O2" s="119"/>
      <c r="P2" s="1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54"/>
      <c r="AD2" s="119"/>
      <c r="AE2" s="68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</row>
    <row r="3" spans="1:151" ht="15.75" customHeight="1" x14ac:dyDescent="0.3">
      <c r="A3" s="118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0"/>
      <c r="M3" s="120"/>
      <c r="N3" s="120"/>
      <c r="O3" s="120"/>
      <c r="P3" s="11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55"/>
      <c r="AD3" s="119"/>
      <c r="AE3" s="8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</row>
    <row r="4" spans="1:151" s="2" customFormat="1" ht="45.75" customHeight="1" x14ac:dyDescent="0.3">
      <c r="A4" s="37" t="s">
        <v>2</v>
      </c>
      <c r="B4" s="38" t="s">
        <v>3</v>
      </c>
      <c r="C4" s="38" t="s">
        <v>17</v>
      </c>
      <c r="D4" s="39" t="s">
        <v>16</v>
      </c>
      <c r="E4" s="40" t="s">
        <v>0</v>
      </c>
      <c r="F4" s="39" t="s">
        <v>18</v>
      </c>
      <c r="G4" s="40" t="s">
        <v>19</v>
      </c>
      <c r="H4" s="41" t="s">
        <v>4</v>
      </c>
      <c r="I4" s="37"/>
      <c r="J4" s="41" t="s">
        <v>5</v>
      </c>
      <c r="K4" s="41" t="s">
        <v>6</v>
      </c>
      <c r="L4" s="12"/>
      <c r="M4" s="52" t="s">
        <v>7</v>
      </c>
      <c r="N4" s="52" t="s">
        <v>8</v>
      </c>
      <c r="O4" s="52" t="s">
        <v>9</v>
      </c>
      <c r="P4" s="13"/>
      <c r="Q4" s="87" t="s">
        <v>228</v>
      </c>
      <c r="R4" s="87" t="s">
        <v>10</v>
      </c>
      <c r="S4" s="87" t="s">
        <v>11</v>
      </c>
      <c r="T4" s="87" t="s">
        <v>12</v>
      </c>
      <c r="U4" s="87" t="s">
        <v>13</v>
      </c>
      <c r="V4" s="87" t="s">
        <v>56</v>
      </c>
      <c r="W4" s="88" t="s">
        <v>14</v>
      </c>
      <c r="X4" s="88" t="s">
        <v>15</v>
      </c>
      <c r="Y4" s="88" t="s">
        <v>33</v>
      </c>
      <c r="Z4" s="88" t="s">
        <v>32</v>
      </c>
      <c r="AA4" s="88" t="s">
        <v>20</v>
      </c>
      <c r="AB4" s="79" t="s">
        <v>36</v>
      </c>
      <c r="AC4" s="56"/>
      <c r="AD4" s="81"/>
      <c r="AE4" s="8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</row>
    <row r="5" spans="1:151" x14ac:dyDescent="0.3">
      <c r="A5" s="42">
        <v>42826</v>
      </c>
      <c r="B5" s="109" t="s">
        <v>58</v>
      </c>
      <c r="C5" s="43"/>
      <c r="D5" s="110"/>
      <c r="E5" s="44"/>
      <c r="F5" s="44"/>
      <c r="G5" s="44"/>
      <c r="H5" s="44">
        <v>8625.0700000000052</v>
      </c>
      <c r="I5" s="43"/>
      <c r="J5" s="44">
        <v>8628.64</v>
      </c>
      <c r="K5" s="45">
        <v>-3.5700000000000021</v>
      </c>
      <c r="L5" s="18"/>
      <c r="M5" s="49"/>
      <c r="N5" s="49"/>
      <c r="O5" s="49"/>
      <c r="P5" s="11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20"/>
      <c r="AD5" s="83"/>
      <c r="AE5" s="68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</row>
    <row r="6" spans="1:151" x14ac:dyDescent="0.3">
      <c r="A6" s="59">
        <v>42826</v>
      </c>
      <c r="B6" s="91" t="s">
        <v>7</v>
      </c>
      <c r="C6" s="28" t="s">
        <v>43</v>
      </c>
      <c r="D6" s="30"/>
      <c r="E6" s="31">
        <v>4604.53</v>
      </c>
      <c r="F6" s="44"/>
      <c r="G6" s="44"/>
      <c r="H6" s="44">
        <f>H5+D6+E6-F6-G6</f>
        <v>13229.600000000006</v>
      </c>
      <c r="I6" s="28"/>
      <c r="J6" s="44">
        <f>J5+E6-G6</f>
        <v>13233.169999999998</v>
      </c>
      <c r="K6" s="45">
        <f>K5+D6-F6</f>
        <v>-3.5700000000000021</v>
      </c>
      <c r="L6" s="48"/>
      <c r="M6" s="31">
        <v>4604.53</v>
      </c>
      <c r="N6" s="49"/>
      <c r="O6" s="49"/>
      <c r="P6" s="11"/>
      <c r="Q6" s="49"/>
      <c r="R6" s="49"/>
      <c r="S6" s="49"/>
      <c r="T6" s="49"/>
      <c r="U6" s="57"/>
      <c r="V6" s="49"/>
      <c r="W6" s="49"/>
      <c r="X6" s="49"/>
      <c r="Y6" s="49"/>
      <c r="Z6" s="49"/>
      <c r="AA6" s="49"/>
      <c r="AB6" s="49"/>
      <c r="AC6" s="20"/>
      <c r="AD6" s="85"/>
      <c r="AE6" s="68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</row>
    <row r="7" spans="1:151" x14ac:dyDescent="0.3">
      <c r="A7" s="36">
        <v>42846</v>
      </c>
      <c r="B7" s="99" t="s">
        <v>51</v>
      </c>
      <c r="C7" s="58" t="s">
        <v>54</v>
      </c>
      <c r="D7" s="60"/>
      <c r="E7" s="57"/>
      <c r="F7" s="17"/>
      <c r="G7" s="57">
        <v>13.2</v>
      </c>
      <c r="H7" s="44">
        <f t="shared" ref="H7:H71" si="0">H6+D7+E7-F7-G7</f>
        <v>13216.400000000005</v>
      </c>
      <c r="I7" s="43"/>
      <c r="J7" s="44">
        <f t="shared" ref="J7:J30" si="1">J6+E7-G7</f>
        <v>13219.969999999998</v>
      </c>
      <c r="K7" s="45">
        <f t="shared" ref="K7:K59" si="2">K6+D7-F7</f>
        <v>-3.5700000000000021</v>
      </c>
      <c r="L7" s="18"/>
      <c r="M7" s="31"/>
      <c r="N7" s="49"/>
      <c r="O7" s="49"/>
      <c r="P7" s="11"/>
      <c r="Q7" s="49"/>
      <c r="R7" s="49"/>
      <c r="S7" s="49"/>
      <c r="T7" s="49"/>
      <c r="U7" s="57">
        <v>13.2</v>
      </c>
      <c r="V7" s="49"/>
      <c r="W7" s="49"/>
      <c r="X7" s="49"/>
      <c r="Y7" s="49"/>
      <c r="Z7" s="49"/>
      <c r="AA7" s="49"/>
      <c r="AB7" s="49"/>
      <c r="AC7" s="20"/>
      <c r="AD7" s="83"/>
      <c r="AE7" s="68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</row>
    <row r="8" spans="1:151" x14ac:dyDescent="0.3">
      <c r="A8" s="36">
        <v>42846</v>
      </c>
      <c r="B8" s="99" t="s">
        <v>52</v>
      </c>
      <c r="C8" s="58" t="s">
        <v>55</v>
      </c>
      <c r="D8" s="60"/>
      <c r="E8" s="57"/>
      <c r="F8" s="17"/>
      <c r="G8" s="57">
        <v>27</v>
      </c>
      <c r="H8" s="44">
        <f t="shared" si="0"/>
        <v>13189.400000000005</v>
      </c>
      <c r="I8" s="47"/>
      <c r="J8" s="44">
        <f t="shared" si="1"/>
        <v>13192.969999999998</v>
      </c>
      <c r="K8" s="45">
        <f t="shared" si="2"/>
        <v>-3.5700000000000021</v>
      </c>
      <c r="L8" s="18"/>
      <c r="M8" s="49"/>
      <c r="N8" s="49"/>
      <c r="O8" s="49"/>
      <c r="P8" s="11"/>
      <c r="Q8" s="49"/>
      <c r="R8" s="49"/>
      <c r="S8" s="49"/>
      <c r="T8" s="49"/>
      <c r="U8" s="57">
        <v>27</v>
      </c>
      <c r="V8" s="49"/>
      <c r="W8" s="49"/>
      <c r="X8" s="49"/>
      <c r="Y8" s="49"/>
      <c r="Z8" s="49"/>
      <c r="AA8" s="49"/>
      <c r="AB8" s="49"/>
      <c r="AC8" s="20"/>
      <c r="AD8" s="86"/>
      <c r="AE8" s="68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</row>
    <row r="9" spans="1:151" x14ac:dyDescent="0.3">
      <c r="A9" s="36" t="s">
        <v>79</v>
      </c>
      <c r="B9" s="99" t="s">
        <v>80</v>
      </c>
      <c r="C9" s="58" t="s">
        <v>81</v>
      </c>
      <c r="D9" s="60"/>
      <c r="E9" s="57"/>
      <c r="F9" s="17"/>
      <c r="G9" s="57">
        <v>54</v>
      </c>
      <c r="H9" s="44">
        <f t="shared" si="0"/>
        <v>13135.400000000005</v>
      </c>
      <c r="I9" s="47"/>
      <c r="J9" s="44">
        <f t="shared" si="1"/>
        <v>13138.969999999998</v>
      </c>
      <c r="K9" s="45">
        <f t="shared" si="2"/>
        <v>-3.5700000000000021</v>
      </c>
      <c r="L9" s="18"/>
      <c r="M9" s="49"/>
      <c r="N9" s="49"/>
      <c r="O9" s="49"/>
      <c r="P9" s="11"/>
      <c r="Q9" s="49"/>
      <c r="R9" s="49">
        <v>54</v>
      </c>
      <c r="S9" s="49"/>
      <c r="T9" s="49"/>
      <c r="U9" s="49"/>
      <c r="V9" s="49"/>
      <c r="W9" s="49"/>
      <c r="X9" s="49"/>
      <c r="Y9" s="49"/>
      <c r="Z9" s="49"/>
      <c r="AA9" s="49"/>
      <c r="AB9" s="49"/>
      <c r="AC9" s="20"/>
      <c r="AD9" s="86"/>
      <c r="AE9" s="68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</row>
    <row r="10" spans="1:151" x14ac:dyDescent="0.3">
      <c r="A10" s="59">
        <v>42853</v>
      </c>
      <c r="B10" s="90" t="s">
        <v>50</v>
      </c>
      <c r="C10" s="15" t="s">
        <v>74</v>
      </c>
      <c r="D10" s="16"/>
      <c r="E10" s="17">
        <v>40</v>
      </c>
      <c r="F10" s="44"/>
      <c r="G10" s="44"/>
      <c r="H10" s="44">
        <f t="shared" si="0"/>
        <v>13175.400000000005</v>
      </c>
      <c r="I10" s="28"/>
      <c r="J10" s="44">
        <f t="shared" si="1"/>
        <v>13178.969999999998</v>
      </c>
      <c r="K10" s="45">
        <f t="shared" si="2"/>
        <v>-3.5700000000000021</v>
      </c>
      <c r="L10" s="48"/>
      <c r="M10" s="17"/>
      <c r="N10" s="49">
        <v>40</v>
      </c>
      <c r="O10" s="49"/>
      <c r="P10" s="11"/>
      <c r="Q10" s="49"/>
      <c r="R10" s="49"/>
      <c r="S10" s="49"/>
      <c r="T10" s="49"/>
      <c r="U10" s="57"/>
      <c r="V10" s="49"/>
      <c r="W10" s="49"/>
      <c r="X10" s="49"/>
      <c r="Y10" s="49"/>
      <c r="Z10" s="49"/>
      <c r="AA10" s="49"/>
      <c r="AB10" s="49"/>
      <c r="AC10" s="20"/>
      <c r="AD10" s="85"/>
      <c r="AE10" s="68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</row>
    <row r="11" spans="1:151" x14ac:dyDescent="0.3">
      <c r="A11" s="36" t="s">
        <v>71</v>
      </c>
      <c r="B11" s="99" t="s">
        <v>62</v>
      </c>
      <c r="C11" s="15" t="s">
        <v>48</v>
      </c>
      <c r="D11" s="60"/>
      <c r="E11" s="57"/>
      <c r="F11" s="17"/>
      <c r="G11" s="57">
        <v>99.99</v>
      </c>
      <c r="H11" s="44">
        <f t="shared" si="0"/>
        <v>13075.410000000005</v>
      </c>
      <c r="I11" s="28"/>
      <c r="J11" s="44">
        <f t="shared" si="1"/>
        <v>13078.979999999998</v>
      </c>
      <c r="K11" s="45">
        <f t="shared" si="2"/>
        <v>-3.5700000000000021</v>
      </c>
      <c r="L11" s="48"/>
      <c r="M11" s="17"/>
      <c r="N11" s="49"/>
      <c r="O11" s="49"/>
      <c r="P11" s="11"/>
      <c r="Q11" s="49"/>
      <c r="R11" s="49"/>
      <c r="S11" s="49"/>
      <c r="T11" s="49"/>
      <c r="U11" s="57"/>
      <c r="V11" s="49">
        <v>99.99</v>
      </c>
      <c r="W11" s="49"/>
      <c r="X11" s="49"/>
      <c r="Y11" s="49"/>
      <c r="Z11" s="49"/>
      <c r="AA11" s="49"/>
      <c r="AB11" s="49"/>
      <c r="AC11" s="20"/>
      <c r="AD11" s="85"/>
      <c r="AE11" s="68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</row>
    <row r="12" spans="1:151" x14ac:dyDescent="0.3">
      <c r="A12" s="36" t="s">
        <v>71</v>
      </c>
      <c r="B12" s="99" t="s">
        <v>61</v>
      </c>
      <c r="C12" s="15" t="s">
        <v>47</v>
      </c>
      <c r="D12" s="60"/>
      <c r="E12" s="57"/>
      <c r="F12" s="17"/>
      <c r="G12" s="57">
        <v>235.39</v>
      </c>
      <c r="H12" s="44">
        <f t="shared" si="0"/>
        <v>12840.020000000006</v>
      </c>
      <c r="I12" s="28"/>
      <c r="J12" s="44">
        <f t="shared" si="1"/>
        <v>12843.589999999998</v>
      </c>
      <c r="K12" s="45">
        <f t="shared" si="2"/>
        <v>-3.5700000000000021</v>
      </c>
      <c r="L12" s="48"/>
      <c r="M12" s="49"/>
      <c r="N12" s="49"/>
      <c r="O12" s="17"/>
      <c r="P12" s="11"/>
      <c r="Q12" s="49">
        <v>235.39</v>
      </c>
      <c r="R12" s="49"/>
      <c r="S12" s="49"/>
      <c r="T12" s="49"/>
      <c r="U12" s="57"/>
      <c r="V12" s="49"/>
      <c r="W12" s="49"/>
      <c r="X12" s="49"/>
      <c r="Y12" s="49"/>
      <c r="Z12" s="49"/>
      <c r="AA12" s="49"/>
      <c r="AB12" s="49"/>
      <c r="AC12" s="20"/>
      <c r="AD12" s="85"/>
      <c r="AE12" s="68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</row>
    <row r="13" spans="1:151" x14ac:dyDescent="0.3">
      <c r="A13" s="59">
        <v>42850</v>
      </c>
      <c r="B13" s="99" t="s">
        <v>53</v>
      </c>
      <c r="C13" s="58" t="s">
        <v>75</v>
      </c>
      <c r="D13" s="60">
        <v>25</v>
      </c>
      <c r="E13" s="57"/>
      <c r="F13" s="46"/>
      <c r="G13" s="46"/>
      <c r="H13" s="44">
        <f t="shared" si="0"/>
        <v>12865.020000000006</v>
      </c>
      <c r="I13" s="28"/>
      <c r="J13" s="44">
        <f t="shared" si="1"/>
        <v>12843.589999999998</v>
      </c>
      <c r="K13" s="45">
        <f t="shared" si="2"/>
        <v>21.43</v>
      </c>
      <c r="L13" s="18"/>
      <c r="M13" s="49"/>
      <c r="N13" s="49">
        <v>25</v>
      </c>
      <c r="O13" s="49"/>
      <c r="P13" s="11"/>
      <c r="Q13" s="49"/>
      <c r="R13" s="17"/>
      <c r="S13" s="49"/>
      <c r="T13" s="49"/>
      <c r="U13" s="49"/>
      <c r="V13" s="57"/>
      <c r="W13" s="49"/>
      <c r="X13" s="49"/>
      <c r="Y13" s="49"/>
      <c r="Z13" s="49"/>
      <c r="AA13" s="49"/>
      <c r="AB13" s="49"/>
      <c r="AC13" s="20"/>
      <c r="AD13" s="85"/>
      <c r="AE13" s="68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</row>
    <row r="14" spans="1:151" x14ac:dyDescent="0.3">
      <c r="A14" s="36" t="s">
        <v>71</v>
      </c>
      <c r="B14" s="99" t="s">
        <v>60</v>
      </c>
      <c r="C14" s="15" t="s">
        <v>46</v>
      </c>
      <c r="D14" s="60"/>
      <c r="E14" s="57"/>
      <c r="F14" s="17"/>
      <c r="G14" s="57">
        <v>10.77</v>
      </c>
      <c r="H14" s="44">
        <f t="shared" si="0"/>
        <v>12854.250000000005</v>
      </c>
      <c r="I14" s="28"/>
      <c r="J14" s="44">
        <f t="shared" si="1"/>
        <v>12832.819999999998</v>
      </c>
      <c r="K14" s="45">
        <f t="shared" si="2"/>
        <v>21.43</v>
      </c>
      <c r="L14" s="18"/>
      <c r="M14" s="49"/>
      <c r="N14" s="49"/>
      <c r="O14" s="49"/>
      <c r="P14" s="11"/>
      <c r="Q14" s="49"/>
      <c r="R14" s="49"/>
      <c r="S14" s="49"/>
      <c r="T14" s="49"/>
      <c r="U14" s="49"/>
      <c r="V14" s="57">
        <v>10.77</v>
      </c>
      <c r="W14" s="49"/>
      <c r="X14" s="49"/>
      <c r="Y14" s="49"/>
      <c r="Z14" s="49"/>
      <c r="AA14" s="49"/>
      <c r="AB14" s="49"/>
      <c r="AC14" s="20"/>
      <c r="AD14" s="85"/>
      <c r="AE14" s="68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</row>
    <row r="15" spans="1:151" s="3" customFormat="1" x14ac:dyDescent="0.3">
      <c r="A15" s="36" t="s">
        <v>71</v>
      </c>
      <c r="B15" s="99" t="s">
        <v>59</v>
      </c>
      <c r="C15" s="15" t="s">
        <v>45</v>
      </c>
      <c r="D15" s="60"/>
      <c r="E15" s="57"/>
      <c r="F15" s="17"/>
      <c r="G15" s="57">
        <v>4.9400000000000004</v>
      </c>
      <c r="H15" s="44">
        <f t="shared" si="0"/>
        <v>12849.310000000005</v>
      </c>
      <c r="I15" s="28"/>
      <c r="J15" s="44">
        <f t="shared" si="1"/>
        <v>12827.879999999997</v>
      </c>
      <c r="K15" s="45">
        <f t="shared" si="2"/>
        <v>21.43</v>
      </c>
      <c r="L15" s="21"/>
      <c r="M15" s="50"/>
      <c r="N15" s="50"/>
      <c r="O15" s="50"/>
      <c r="P15" s="22"/>
      <c r="Q15" s="50"/>
      <c r="R15" s="50"/>
      <c r="S15" s="50"/>
      <c r="T15" s="50"/>
      <c r="U15" s="50"/>
      <c r="V15" s="57">
        <v>4.9400000000000004</v>
      </c>
      <c r="W15" s="50"/>
      <c r="X15" s="50"/>
      <c r="Y15" s="50"/>
      <c r="Z15" s="50"/>
      <c r="AA15" s="50"/>
      <c r="AB15" s="50"/>
      <c r="AC15" s="23"/>
      <c r="AD15" s="85"/>
      <c r="AE15" s="24"/>
      <c r="AF15" s="8"/>
      <c r="AG15" s="8"/>
      <c r="AH15" s="25"/>
      <c r="AI15" s="25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</row>
    <row r="16" spans="1:151" s="3" customFormat="1" x14ac:dyDescent="0.3">
      <c r="A16" s="59">
        <v>42849</v>
      </c>
      <c r="B16" s="99" t="s">
        <v>69</v>
      </c>
      <c r="C16" s="15" t="s">
        <v>67</v>
      </c>
      <c r="D16" s="60"/>
      <c r="E16" s="57"/>
      <c r="F16" s="17">
        <v>8.5</v>
      </c>
      <c r="G16" s="31"/>
      <c r="H16" s="44">
        <f t="shared" si="0"/>
        <v>12840.810000000005</v>
      </c>
      <c r="I16" s="15"/>
      <c r="J16" s="44">
        <f t="shared" si="1"/>
        <v>12827.879999999997</v>
      </c>
      <c r="K16" s="45">
        <f t="shared" si="2"/>
        <v>12.93</v>
      </c>
      <c r="L16" s="21"/>
      <c r="M16" s="50"/>
      <c r="N16" s="50"/>
      <c r="O16" s="50"/>
      <c r="P16" s="22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17">
        <v>8.5</v>
      </c>
      <c r="AC16" s="23"/>
      <c r="AD16" s="85"/>
      <c r="AE16" s="24"/>
      <c r="AF16" s="8"/>
      <c r="AG16" s="8"/>
      <c r="AH16" s="25"/>
      <c r="AI16" s="25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</row>
    <row r="17" spans="1:151" s="3" customFormat="1" x14ac:dyDescent="0.3">
      <c r="A17" s="36">
        <v>42849</v>
      </c>
      <c r="B17" s="99" t="s">
        <v>70</v>
      </c>
      <c r="C17" s="15" t="s">
        <v>68</v>
      </c>
      <c r="D17" s="60"/>
      <c r="E17" s="57"/>
      <c r="F17" s="17">
        <v>2.4</v>
      </c>
      <c r="G17" s="17"/>
      <c r="H17" s="44">
        <f t="shared" si="0"/>
        <v>12838.410000000005</v>
      </c>
      <c r="I17" s="15"/>
      <c r="J17" s="44">
        <f t="shared" si="1"/>
        <v>12827.879999999997</v>
      </c>
      <c r="K17" s="45">
        <f t="shared" si="2"/>
        <v>10.53</v>
      </c>
      <c r="L17" s="21"/>
      <c r="M17" s="50"/>
      <c r="N17" s="50"/>
      <c r="O17" s="50"/>
      <c r="P17" s="22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17">
        <v>2.4</v>
      </c>
      <c r="AC17" s="23"/>
      <c r="AD17" s="85"/>
      <c r="AE17" s="24"/>
      <c r="AF17" s="8"/>
      <c r="AG17" s="8"/>
      <c r="AH17" s="25"/>
      <c r="AI17" s="25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</row>
    <row r="18" spans="1:151" s="3" customFormat="1" x14ac:dyDescent="0.3">
      <c r="A18" s="36">
        <v>42880</v>
      </c>
      <c r="B18" s="99" t="s">
        <v>49</v>
      </c>
      <c r="C18" s="15" t="s">
        <v>44</v>
      </c>
      <c r="D18" s="60"/>
      <c r="E18" s="57"/>
      <c r="F18" s="17"/>
      <c r="G18" s="57">
        <v>23.59</v>
      </c>
      <c r="H18" s="44">
        <f t="shared" si="0"/>
        <v>12814.820000000005</v>
      </c>
      <c r="I18" s="15"/>
      <c r="J18" s="44">
        <f t="shared" si="1"/>
        <v>12804.289999999997</v>
      </c>
      <c r="K18" s="45">
        <f t="shared" si="2"/>
        <v>10.53</v>
      </c>
      <c r="L18" s="21"/>
      <c r="M18" s="50"/>
      <c r="N18" s="50"/>
      <c r="O18" s="50"/>
      <c r="P18" s="22"/>
      <c r="Q18" s="50"/>
      <c r="R18" s="50"/>
      <c r="S18" s="50"/>
      <c r="T18" s="50"/>
      <c r="U18" s="50">
        <v>23.59</v>
      </c>
      <c r="V18" s="50"/>
      <c r="W18" s="50"/>
      <c r="X18" s="50"/>
      <c r="Y18" s="50"/>
      <c r="Z18" s="50"/>
      <c r="AA18" s="50"/>
      <c r="AB18" s="50"/>
      <c r="AC18" s="23"/>
      <c r="AD18" s="85"/>
      <c r="AE18" s="84"/>
      <c r="AF18" s="8"/>
      <c r="AG18" s="8"/>
      <c r="AH18" s="25"/>
      <c r="AI18" s="25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</row>
    <row r="19" spans="1:151" s="3" customFormat="1" x14ac:dyDescent="0.3">
      <c r="A19" s="36">
        <v>42880</v>
      </c>
      <c r="B19" s="99" t="s">
        <v>66</v>
      </c>
      <c r="C19" s="15" t="s">
        <v>65</v>
      </c>
      <c r="D19" s="60"/>
      <c r="E19" s="57">
        <v>220</v>
      </c>
      <c r="F19" s="17"/>
      <c r="G19" s="17"/>
      <c r="H19" s="44">
        <f t="shared" si="0"/>
        <v>13034.820000000005</v>
      </c>
      <c r="I19" s="15"/>
      <c r="J19" s="44">
        <f t="shared" si="1"/>
        <v>13024.289999999997</v>
      </c>
      <c r="K19" s="45">
        <f t="shared" si="2"/>
        <v>10.53</v>
      </c>
      <c r="L19" s="21"/>
      <c r="M19" s="50"/>
      <c r="N19" s="50">
        <v>220</v>
      </c>
      <c r="O19" s="50"/>
      <c r="P19" s="22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23"/>
      <c r="AD19" s="85"/>
      <c r="AE19" s="84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</row>
    <row r="20" spans="1:151" s="3" customFormat="1" x14ac:dyDescent="0.3">
      <c r="A20" s="36">
        <v>42885</v>
      </c>
      <c r="B20" s="99" t="s">
        <v>82</v>
      </c>
      <c r="C20" s="58" t="s">
        <v>84</v>
      </c>
      <c r="D20" s="60"/>
      <c r="E20" s="57"/>
      <c r="F20" s="17"/>
      <c r="G20" s="57">
        <v>87.95</v>
      </c>
      <c r="H20" s="44">
        <f t="shared" si="0"/>
        <v>12946.870000000004</v>
      </c>
      <c r="I20" s="15"/>
      <c r="J20" s="44">
        <f t="shared" si="1"/>
        <v>12936.339999999997</v>
      </c>
      <c r="K20" s="45">
        <f t="shared" si="2"/>
        <v>10.53</v>
      </c>
      <c r="L20" s="21"/>
      <c r="M20" s="50"/>
      <c r="N20" s="50"/>
      <c r="O20" s="50"/>
      <c r="P20" s="22"/>
      <c r="Q20" s="50"/>
      <c r="R20" s="50">
        <v>87.95</v>
      </c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23"/>
      <c r="AD20" s="85"/>
      <c r="AE20" s="84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</row>
    <row r="21" spans="1:151" s="3" customFormat="1" x14ac:dyDescent="0.3">
      <c r="A21" s="36">
        <v>42886</v>
      </c>
      <c r="B21" s="99" t="s">
        <v>83</v>
      </c>
      <c r="C21" s="58" t="s">
        <v>85</v>
      </c>
      <c r="D21" s="60"/>
      <c r="E21" s="57"/>
      <c r="F21" s="17"/>
      <c r="G21" s="57">
        <v>32.520000000000003</v>
      </c>
      <c r="H21" s="44">
        <f t="shared" si="0"/>
        <v>12914.350000000004</v>
      </c>
      <c r="I21" s="15"/>
      <c r="J21" s="44">
        <f t="shared" si="1"/>
        <v>12903.819999999996</v>
      </c>
      <c r="K21" s="45">
        <f t="shared" si="2"/>
        <v>10.53</v>
      </c>
      <c r="L21" s="21"/>
      <c r="M21" s="50"/>
      <c r="N21" s="50"/>
      <c r="O21" s="50"/>
      <c r="P21" s="22"/>
      <c r="Q21" s="50"/>
      <c r="R21" s="50">
        <v>32.520000000000003</v>
      </c>
      <c r="S21" s="50"/>
      <c r="T21" s="50"/>
      <c r="U21" s="50"/>
      <c r="V21" s="57"/>
      <c r="W21" s="50"/>
      <c r="X21" s="50"/>
      <c r="Y21" s="50"/>
      <c r="Z21" s="50"/>
      <c r="AA21" s="50"/>
      <c r="AB21" s="50"/>
      <c r="AC21" s="23"/>
      <c r="AD21" s="85"/>
      <c r="AE21" s="84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</row>
    <row r="22" spans="1:151" s="3" customFormat="1" x14ac:dyDescent="0.3">
      <c r="A22" s="36">
        <v>42901</v>
      </c>
      <c r="B22" s="99" t="s">
        <v>86</v>
      </c>
      <c r="C22" s="58" t="s">
        <v>87</v>
      </c>
      <c r="D22" s="60"/>
      <c r="E22" s="67"/>
      <c r="F22" s="17">
        <v>14.52</v>
      </c>
      <c r="G22" s="57"/>
      <c r="H22" s="44">
        <f t="shared" si="0"/>
        <v>12899.830000000004</v>
      </c>
      <c r="I22" s="15"/>
      <c r="J22" s="44">
        <f t="shared" si="1"/>
        <v>12903.819999999996</v>
      </c>
      <c r="K22" s="45">
        <f t="shared" si="2"/>
        <v>-3.99</v>
      </c>
      <c r="L22" s="21"/>
      <c r="M22" s="50"/>
      <c r="N22" s="50"/>
      <c r="O22" s="50"/>
      <c r="P22" s="22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>
        <v>14.52</v>
      </c>
      <c r="AC22" s="23"/>
      <c r="AD22" s="85"/>
      <c r="AE22" s="84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</row>
    <row r="23" spans="1:151" s="3" customFormat="1" x14ac:dyDescent="0.3">
      <c r="A23" s="36">
        <v>42919</v>
      </c>
      <c r="B23" s="99" t="s">
        <v>72</v>
      </c>
      <c r="C23" s="58" t="s">
        <v>101</v>
      </c>
      <c r="D23" s="57">
        <v>20</v>
      </c>
      <c r="E23" s="15"/>
      <c r="F23" s="17"/>
      <c r="G23" s="57"/>
      <c r="H23" s="44">
        <f t="shared" si="0"/>
        <v>12919.830000000004</v>
      </c>
      <c r="I23" s="15"/>
      <c r="J23" s="44">
        <f t="shared" si="1"/>
        <v>12903.819999999996</v>
      </c>
      <c r="K23" s="45">
        <f t="shared" si="2"/>
        <v>16.009999999999998</v>
      </c>
      <c r="L23" s="21"/>
      <c r="M23" s="50"/>
      <c r="N23" s="50">
        <v>20</v>
      </c>
      <c r="P23" s="22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23"/>
      <c r="AD23" s="85"/>
      <c r="AE23" s="84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</row>
    <row r="24" spans="1:151" s="3" customFormat="1" x14ac:dyDescent="0.3">
      <c r="A24" s="36">
        <v>42923</v>
      </c>
      <c r="B24" s="99" t="s">
        <v>73</v>
      </c>
      <c r="C24" s="58" t="s">
        <v>76</v>
      </c>
      <c r="D24" s="60"/>
      <c r="E24" s="57"/>
      <c r="F24" s="17"/>
      <c r="G24" s="57">
        <v>235.39</v>
      </c>
      <c r="H24" s="44">
        <f t="shared" si="0"/>
        <v>12684.440000000004</v>
      </c>
      <c r="I24" s="15"/>
      <c r="J24" s="44">
        <f t="shared" si="1"/>
        <v>12668.429999999997</v>
      </c>
      <c r="K24" s="45">
        <f t="shared" si="2"/>
        <v>16.009999999999998</v>
      </c>
      <c r="L24" s="21"/>
      <c r="M24" s="50"/>
      <c r="N24" s="50"/>
      <c r="O24" s="50"/>
      <c r="P24" s="22"/>
      <c r="Q24" s="57">
        <v>235.39</v>
      </c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23"/>
      <c r="AD24" s="85"/>
      <c r="AE24" s="84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</row>
    <row r="25" spans="1:151" s="3" customFormat="1" x14ac:dyDescent="0.3">
      <c r="A25" s="36">
        <v>42893</v>
      </c>
      <c r="B25" s="90" t="s">
        <v>94</v>
      </c>
      <c r="C25" s="15" t="s">
        <v>100</v>
      </c>
      <c r="D25" s="16"/>
      <c r="E25" s="17"/>
      <c r="F25" s="17"/>
      <c r="G25" s="17">
        <v>129.94999999999999</v>
      </c>
      <c r="H25" s="44">
        <f t="shared" si="0"/>
        <v>12554.490000000003</v>
      </c>
      <c r="I25" s="15"/>
      <c r="J25" s="44">
        <f t="shared" si="1"/>
        <v>12538.479999999996</v>
      </c>
      <c r="K25" s="45">
        <f t="shared" si="2"/>
        <v>16.009999999999998</v>
      </c>
      <c r="L25" s="21"/>
      <c r="M25" s="50"/>
      <c r="N25" s="50"/>
      <c r="O25" s="50"/>
      <c r="P25" s="22"/>
      <c r="Q25" s="50"/>
      <c r="R25" s="50"/>
      <c r="S25" s="50"/>
      <c r="T25" s="50"/>
      <c r="U25" s="50"/>
      <c r="V25" s="17">
        <v>129.94999999999999</v>
      </c>
      <c r="W25" s="50"/>
      <c r="X25" s="50"/>
      <c r="Y25" s="50"/>
      <c r="Z25" s="50"/>
      <c r="AA25" s="50"/>
      <c r="AB25" s="50"/>
      <c r="AC25" s="23"/>
      <c r="AD25" s="85"/>
      <c r="AE25" s="24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</row>
    <row r="26" spans="1:151" s="3" customFormat="1" x14ac:dyDescent="0.3">
      <c r="A26" s="36">
        <v>42893</v>
      </c>
      <c r="B26" s="99" t="s">
        <v>78</v>
      </c>
      <c r="C26" s="58" t="s">
        <v>77</v>
      </c>
      <c r="D26" s="60"/>
      <c r="E26" s="57"/>
      <c r="F26" s="17"/>
      <c r="G26" s="57">
        <v>4</v>
      </c>
      <c r="H26" s="44">
        <f t="shared" si="0"/>
        <v>12550.490000000003</v>
      </c>
      <c r="I26" s="15"/>
      <c r="J26" s="44">
        <f t="shared" si="1"/>
        <v>12534.479999999996</v>
      </c>
      <c r="K26" s="45">
        <f t="shared" si="2"/>
        <v>16.009999999999998</v>
      </c>
      <c r="L26" s="21"/>
      <c r="M26" s="50"/>
      <c r="N26" s="50"/>
      <c r="O26" s="50"/>
      <c r="P26" s="22"/>
      <c r="Q26" s="57"/>
      <c r="R26" s="50"/>
      <c r="S26" s="50"/>
      <c r="T26" s="50"/>
      <c r="U26" s="50"/>
      <c r="V26" s="50"/>
      <c r="W26" s="50"/>
      <c r="X26" s="57">
        <v>4</v>
      </c>
      <c r="Y26" s="50"/>
      <c r="Z26" s="50"/>
      <c r="AA26" s="50"/>
      <c r="AB26" s="51"/>
      <c r="AC26" s="26"/>
      <c r="AD26" s="85"/>
      <c r="AE26" s="24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</row>
    <row r="27" spans="1:151" s="3" customFormat="1" x14ac:dyDescent="0.3">
      <c r="A27" s="36">
        <v>42893</v>
      </c>
      <c r="B27" s="99" t="s">
        <v>92</v>
      </c>
      <c r="C27" s="58" t="s">
        <v>93</v>
      </c>
      <c r="D27" s="60"/>
      <c r="E27" s="57"/>
      <c r="F27" s="17"/>
      <c r="G27" s="57">
        <v>100</v>
      </c>
      <c r="H27" s="44">
        <f t="shared" si="0"/>
        <v>12450.490000000003</v>
      </c>
      <c r="I27" s="15"/>
      <c r="J27" s="44">
        <f t="shared" si="1"/>
        <v>12434.479999999996</v>
      </c>
      <c r="K27" s="45">
        <f t="shared" si="2"/>
        <v>16.009999999999998</v>
      </c>
      <c r="L27" s="21"/>
      <c r="M27" s="50"/>
      <c r="N27" s="50"/>
      <c r="O27" s="50"/>
      <c r="P27" s="22"/>
      <c r="Q27" s="57"/>
      <c r="R27" s="50"/>
      <c r="S27" s="50"/>
      <c r="T27" s="50"/>
      <c r="U27" s="50"/>
      <c r="V27" s="50"/>
      <c r="W27" s="50"/>
      <c r="X27" s="50">
        <v>100</v>
      </c>
      <c r="Y27" s="50"/>
      <c r="Z27" s="50"/>
      <c r="AA27" s="50"/>
      <c r="AB27" s="50"/>
      <c r="AC27" s="23"/>
      <c r="AD27" s="85"/>
      <c r="AE27" s="24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</row>
    <row r="28" spans="1:151" s="3" customFormat="1" x14ac:dyDescent="0.3">
      <c r="A28" s="36">
        <v>42893</v>
      </c>
      <c r="B28" s="99" t="s">
        <v>89</v>
      </c>
      <c r="C28" s="58" t="s">
        <v>88</v>
      </c>
      <c r="D28" s="60"/>
      <c r="E28" s="57"/>
      <c r="F28" s="17"/>
      <c r="G28" s="57">
        <v>235.39</v>
      </c>
      <c r="H28" s="44">
        <f t="shared" si="0"/>
        <v>12215.100000000004</v>
      </c>
      <c r="I28" s="15"/>
      <c r="J28" s="44">
        <f t="shared" si="1"/>
        <v>12199.089999999997</v>
      </c>
      <c r="K28" s="45">
        <f t="shared" si="2"/>
        <v>16.009999999999998</v>
      </c>
      <c r="L28" s="21"/>
      <c r="M28" s="50"/>
      <c r="N28" s="50"/>
      <c r="O28" s="50"/>
      <c r="P28" s="22"/>
      <c r="Q28" s="50">
        <v>235.39</v>
      </c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23"/>
      <c r="AD28" s="85"/>
      <c r="AE28" s="24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</row>
    <row r="29" spans="1:151" s="3" customFormat="1" x14ac:dyDescent="0.3">
      <c r="A29" s="36">
        <v>42943</v>
      </c>
      <c r="B29" s="99" t="s">
        <v>90</v>
      </c>
      <c r="C29" s="58" t="s">
        <v>91</v>
      </c>
      <c r="D29" s="60"/>
      <c r="E29" s="57"/>
      <c r="F29" s="17"/>
      <c r="G29" s="57">
        <v>11.96</v>
      </c>
      <c r="H29" s="44">
        <f t="shared" si="0"/>
        <v>12203.140000000005</v>
      </c>
      <c r="I29" s="15"/>
      <c r="J29" s="44">
        <f t="shared" si="1"/>
        <v>12187.129999999997</v>
      </c>
      <c r="K29" s="45">
        <f t="shared" si="2"/>
        <v>16.009999999999998</v>
      </c>
      <c r="L29" s="21"/>
      <c r="M29" s="50"/>
      <c r="N29" s="50"/>
      <c r="O29" s="50"/>
      <c r="P29" s="22"/>
      <c r="Q29" s="50"/>
      <c r="R29" s="50"/>
      <c r="S29" s="50"/>
      <c r="T29" s="57"/>
      <c r="U29" s="50"/>
      <c r="V29" s="50"/>
      <c r="W29" s="50"/>
      <c r="X29" s="50"/>
      <c r="Y29" s="50"/>
      <c r="Z29" s="50"/>
      <c r="AA29" s="50">
        <v>11.96</v>
      </c>
      <c r="AB29" s="50"/>
      <c r="AC29" s="23"/>
      <c r="AD29" s="85"/>
      <c r="AE29" s="24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</row>
    <row r="30" spans="1:151" s="3" customFormat="1" x14ac:dyDescent="0.3">
      <c r="A30" s="61">
        <v>42914</v>
      </c>
      <c r="B30" s="99" t="s">
        <v>95</v>
      </c>
      <c r="C30" s="58" t="s">
        <v>116</v>
      </c>
      <c r="D30" s="60"/>
      <c r="E30" s="57"/>
      <c r="F30" s="17"/>
      <c r="G30" s="57">
        <v>87.95</v>
      </c>
      <c r="H30" s="44">
        <f t="shared" si="0"/>
        <v>12115.190000000004</v>
      </c>
      <c r="I30" s="15"/>
      <c r="J30" s="44">
        <f t="shared" si="1"/>
        <v>12099.179999999997</v>
      </c>
      <c r="K30" s="45">
        <f t="shared" si="2"/>
        <v>16.009999999999998</v>
      </c>
      <c r="L30" s="65"/>
      <c r="M30" s="50"/>
      <c r="N30" s="51"/>
      <c r="O30" s="50"/>
      <c r="P30" s="22"/>
      <c r="Q30" s="50"/>
      <c r="R30" s="50">
        <v>87.95</v>
      </c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23"/>
      <c r="AD30" s="85"/>
      <c r="AE30" s="24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</row>
    <row r="31" spans="1:151" s="3" customFormat="1" x14ac:dyDescent="0.3">
      <c r="A31" s="61">
        <v>42920</v>
      </c>
      <c r="B31" s="99" t="s">
        <v>96</v>
      </c>
      <c r="C31" s="58" t="s">
        <v>98</v>
      </c>
      <c r="D31" s="60"/>
      <c r="E31" s="57"/>
      <c r="F31" s="17">
        <v>1.22</v>
      </c>
      <c r="G31" s="57"/>
      <c r="H31" s="44">
        <f t="shared" si="0"/>
        <v>12113.970000000005</v>
      </c>
      <c r="I31" s="15"/>
      <c r="J31" s="44">
        <f t="shared" ref="J31:J36" si="3">J30+E31-G31</f>
        <v>12099.179999999997</v>
      </c>
      <c r="K31" s="45">
        <f t="shared" si="2"/>
        <v>14.789999999999997</v>
      </c>
      <c r="L31" s="65"/>
      <c r="M31" s="62"/>
      <c r="N31" s="63"/>
      <c r="O31" s="62"/>
      <c r="P31" s="2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17">
        <v>1.22</v>
      </c>
      <c r="AC31" s="23"/>
      <c r="AD31" s="85"/>
      <c r="AE31" s="24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</row>
    <row r="32" spans="1:151" s="3" customFormat="1" x14ac:dyDescent="0.3">
      <c r="A32" s="36">
        <v>42920</v>
      </c>
      <c r="B32" s="90" t="s">
        <v>97</v>
      </c>
      <c r="C32" s="58" t="s">
        <v>99</v>
      </c>
      <c r="D32" s="60"/>
      <c r="E32" s="57"/>
      <c r="F32" s="17">
        <v>2.5</v>
      </c>
      <c r="G32" s="57"/>
      <c r="H32" s="44">
        <f t="shared" si="0"/>
        <v>12111.470000000005</v>
      </c>
      <c r="I32" s="58"/>
      <c r="J32" s="44">
        <f t="shared" si="3"/>
        <v>12099.179999999997</v>
      </c>
      <c r="K32" s="45">
        <f t="shared" si="2"/>
        <v>12.289999999999997</v>
      </c>
      <c r="L32" s="66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17">
        <v>2.5</v>
      </c>
      <c r="AC32" s="23"/>
      <c r="AD32" s="85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</row>
    <row r="33" spans="1:151" s="3" customFormat="1" x14ac:dyDescent="0.3">
      <c r="A33" s="61">
        <v>42930</v>
      </c>
      <c r="B33" s="99" t="s">
        <v>63</v>
      </c>
      <c r="C33" s="15" t="s">
        <v>64</v>
      </c>
      <c r="D33" s="60"/>
      <c r="E33" s="57">
        <v>400</v>
      </c>
      <c r="F33" s="17"/>
      <c r="G33" s="57"/>
      <c r="H33" s="44">
        <f t="shared" si="0"/>
        <v>12511.470000000005</v>
      </c>
      <c r="I33" s="15"/>
      <c r="J33" s="44">
        <f t="shared" si="3"/>
        <v>12499.179999999997</v>
      </c>
      <c r="K33" s="45">
        <f t="shared" si="2"/>
        <v>12.289999999999997</v>
      </c>
      <c r="L33" s="65"/>
      <c r="M33" s="64"/>
      <c r="N33" s="57">
        <v>400</v>
      </c>
      <c r="O33" s="64"/>
      <c r="P33" s="22"/>
      <c r="Q33" s="64"/>
      <c r="R33" s="64"/>
      <c r="S33" s="64"/>
      <c r="T33" s="64"/>
      <c r="U33" s="64"/>
      <c r="V33" s="50"/>
      <c r="W33" s="64"/>
      <c r="X33" s="64"/>
      <c r="Y33" s="64"/>
      <c r="Z33" s="64"/>
      <c r="AA33" s="64"/>
      <c r="AB33" s="64"/>
      <c r="AC33" s="23"/>
      <c r="AD33" s="85"/>
      <c r="AE33" s="24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</row>
    <row r="34" spans="1:151" s="3" customFormat="1" x14ac:dyDescent="0.3">
      <c r="A34" s="61">
        <v>42930</v>
      </c>
      <c r="B34" s="99" t="s">
        <v>109</v>
      </c>
      <c r="C34" s="58" t="s">
        <v>110</v>
      </c>
      <c r="D34" s="60"/>
      <c r="E34" s="57">
        <v>400</v>
      </c>
      <c r="F34" s="17"/>
      <c r="G34" s="57"/>
      <c r="H34" s="44">
        <f t="shared" si="0"/>
        <v>12911.470000000005</v>
      </c>
      <c r="I34" s="15"/>
      <c r="J34" s="44">
        <f t="shared" si="3"/>
        <v>12899.179999999997</v>
      </c>
      <c r="K34" s="45">
        <f t="shared" si="2"/>
        <v>12.289999999999997</v>
      </c>
      <c r="L34" s="21"/>
      <c r="M34" s="50"/>
      <c r="N34" s="57">
        <v>400</v>
      </c>
      <c r="O34" s="50"/>
      <c r="P34" s="22"/>
      <c r="Q34" s="50"/>
      <c r="R34" s="50"/>
      <c r="S34" s="50"/>
      <c r="T34" s="50"/>
      <c r="U34" s="50"/>
      <c r="V34" s="50"/>
      <c r="W34" s="50"/>
      <c r="X34" s="50"/>
      <c r="Y34" s="50"/>
      <c r="Z34" s="57"/>
      <c r="AA34" s="50"/>
      <c r="AB34" s="50"/>
      <c r="AC34" s="23"/>
      <c r="AD34" s="85"/>
      <c r="AE34" s="24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</row>
    <row r="35" spans="1:151" s="3" customFormat="1" x14ac:dyDescent="0.3">
      <c r="A35" s="61">
        <v>42930</v>
      </c>
      <c r="B35" s="99" t="s">
        <v>112</v>
      </c>
      <c r="C35" s="58" t="s">
        <v>111</v>
      </c>
      <c r="D35" s="60"/>
      <c r="E35" s="57">
        <v>420</v>
      </c>
      <c r="F35" s="17"/>
      <c r="G35" s="57"/>
      <c r="H35" s="44">
        <f t="shared" si="0"/>
        <v>13331.470000000005</v>
      </c>
      <c r="I35" s="15"/>
      <c r="J35" s="44">
        <f t="shared" si="3"/>
        <v>13319.179999999997</v>
      </c>
      <c r="K35" s="45">
        <f t="shared" si="2"/>
        <v>12.289999999999997</v>
      </c>
      <c r="L35" s="21"/>
      <c r="M35" s="50"/>
      <c r="N35" s="57"/>
      <c r="O35" s="50">
        <v>420</v>
      </c>
      <c r="P35" s="22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23"/>
      <c r="AD35" s="85"/>
      <c r="AE35" s="24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</row>
    <row r="36" spans="1:151" s="3" customFormat="1" x14ac:dyDescent="0.3">
      <c r="A36" s="61">
        <v>42944</v>
      </c>
      <c r="B36" s="99" t="s">
        <v>113</v>
      </c>
      <c r="C36" s="58" t="s">
        <v>115</v>
      </c>
      <c r="D36" s="60"/>
      <c r="E36" s="15"/>
      <c r="F36" s="17"/>
      <c r="G36" s="57">
        <v>87.95</v>
      </c>
      <c r="H36" s="44">
        <f t="shared" si="0"/>
        <v>13243.520000000004</v>
      </c>
      <c r="I36" s="15"/>
      <c r="J36" s="44">
        <f t="shared" si="3"/>
        <v>13231.229999999996</v>
      </c>
      <c r="K36" s="45">
        <f t="shared" si="2"/>
        <v>12.289999999999997</v>
      </c>
      <c r="L36" s="21"/>
      <c r="M36" s="50"/>
      <c r="N36" s="51"/>
      <c r="O36" s="50"/>
      <c r="P36" s="22"/>
      <c r="Q36" s="50"/>
      <c r="R36" s="50">
        <v>87.95</v>
      </c>
      <c r="S36" s="50"/>
      <c r="T36" s="50"/>
      <c r="U36" s="50"/>
      <c r="V36" s="57"/>
      <c r="W36" s="50"/>
      <c r="X36" s="50"/>
      <c r="Y36" s="50"/>
      <c r="Z36" s="50"/>
      <c r="AA36" s="50"/>
      <c r="AB36" s="50"/>
      <c r="AC36" s="23"/>
      <c r="AD36" s="85"/>
      <c r="AE36" s="24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</row>
    <row r="37" spans="1:151" s="3" customFormat="1" x14ac:dyDescent="0.3">
      <c r="A37" s="61">
        <v>42954</v>
      </c>
      <c r="B37" s="99" t="s">
        <v>105</v>
      </c>
      <c r="C37" s="58" t="s">
        <v>127</v>
      </c>
      <c r="D37" s="60"/>
      <c r="E37" s="57"/>
      <c r="F37" s="17"/>
      <c r="G37" s="57">
        <v>1540</v>
      </c>
      <c r="H37" s="44">
        <f t="shared" si="0"/>
        <v>11703.520000000004</v>
      </c>
      <c r="I37" s="15"/>
      <c r="J37" s="44">
        <f t="shared" ref="J37:J92" si="4">J36+E37-G37</f>
        <v>11691.229999999996</v>
      </c>
      <c r="K37" s="45">
        <f t="shared" si="2"/>
        <v>12.289999999999997</v>
      </c>
      <c r="L37" s="21"/>
      <c r="M37" s="50"/>
      <c r="N37" s="51"/>
      <c r="O37" s="50"/>
      <c r="P37" s="22"/>
      <c r="Q37" s="57"/>
      <c r="R37" s="50"/>
      <c r="S37" s="50"/>
      <c r="T37" s="50"/>
      <c r="U37" s="50"/>
      <c r="V37" s="50">
        <v>1540</v>
      </c>
      <c r="W37" s="50"/>
      <c r="X37" s="50"/>
      <c r="Y37" s="50"/>
      <c r="Z37" s="50"/>
      <c r="AA37" s="50"/>
      <c r="AB37" s="50"/>
      <c r="AC37" s="23"/>
      <c r="AD37" s="85"/>
      <c r="AE37" s="24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</row>
    <row r="38" spans="1:151" s="3" customFormat="1" x14ac:dyDescent="0.3">
      <c r="A38" s="61">
        <v>42925</v>
      </c>
      <c r="B38" s="99" t="s">
        <v>108</v>
      </c>
      <c r="C38" s="58" t="s">
        <v>114</v>
      </c>
      <c r="D38" s="60"/>
      <c r="E38" s="57"/>
      <c r="F38" s="17"/>
      <c r="G38" s="57">
        <v>45.39</v>
      </c>
      <c r="H38" s="44">
        <f t="shared" si="0"/>
        <v>11658.130000000005</v>
      </c>
      <c r="I38" s="15"/>
      <c r="J38" s="44">
        <f t="shared" si="4"/>
        <v>11645.839999999997</v>
      </c>
      <c r="K38" s="45">
        <f t="shared" si="2"/>
        <v>12.289999999999997</v>
      </c>
      <c r="L38" s="21"/>
      <c r="M38" s="50"/>
      <c r="N38" s="51"/>
      <c r="O38" s="50"/>
      <c r="P38" s="22"/>
      <c r="Q38" s="50"/>
      <c r="R38" s="50"/>
      <c r="S38" s="50">
        <v>45.39</v>
      </c>
      <c r="T38" s="50"/>
      <c r="U38" s="50"/>
      <c r="V38" s="17"/>
      <c r="W38" s="50"/>
      <c r="X38" s="50"/>
      <c r="Y38" s="50"/>
      <c r="Z38" s="50"/>
      <c r="AA38" s="50"/>
      <c r="AB38" s="50"/>
      <c r="AC38" s="23"/>
      <c r="AD38" s="85"/>
      <c r="AE38" s="24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</row>
    <row r="39" spans="1:151" s="3" customFormat="1" x14ac:dyDescent="0.3">
      <c r="A39" s="61">
        <v>42962</v>
      </c>
      <c r="B39" s="99" t="s">
        <v>106</v>
      </c>
      <c r="C39" s="58" t="s">
        <v>117</v>
      </c>
      <c r="D39" s="60"/>
      <c r="E39" s="57"/>
      <c r="F39" s="17"/>
      <c r="G39" s="57">
        <v>60</v>
      </c>
      <c r="H39" s="44">
        <f t="shared" si="0"/>
        <v>11598.130000000005</v>
      </c>
      <c r="I39" s="15"/>
      <c r="J39" s="44">
        <f t="shared" si="4"/>
        <v>11585.839999999997</v>
      </c>
      <c r="K39" s="45">
        <f t="shared" si="2"/>
        <v>12.289999999999997</v>
      </c>
      <c r="L39" s="65"/>
      <c r="M39" s="50"/>
      <c r="N39" s="51"/>
      <c r="O39" s="50"/>
      <c r="P39" s="22"/>
      <c r="Q39" s="50"/>
      <c r="R39" s="50"/>
      <c r="S39" s="50"/>
      <c r="T39" s="50"/>
      <c r="U39" s="50"/>
      <c r="V39" s="17"/>
      <c r="W39" s="50"/>
      <c r="X39" s="50">
        <v>60</v>
      </c>
      <c r="Y39" s="50"/>
      <c r="Z39" s="50"/>
      <c r="AA39" s="50"/>
      <c r="AB39" s="50"/>
      <c r="AC39" s="23"/>
      <c r="AD39" s="85"/>
      <c r="AE39" s="24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</row>
    <row r="40" spans="1:151" s="3" customFormat="1" x14ac:dyDescent="0.3">
      <c r="A40" s="61">
        <v>42962</v>
      </c>
      <c r="B40" s="99" t="s">
        <v>103</v>
      </c>
      <c r="C40" s="58" t="s">
        <v>118</v>
      </c>
      <c r="D40" s="60"/>
      <c r="E40" s="57"/>
      <c r="F40" s="17"/>
      <c r="G40" s="57">
        <v>204</v>
      </c>
      <c r="H40" s="44">
        <f t="shared" si="0"/>
        <v>11394.130000000005</v>
      </c>
      <c r="I40" s="105"/>
      <c r="J40" s="44">
        <f t="shared" si="4"/>
        <v>11381.839999999997</v>
      </c>
      <c r="K40" s="45">
        <f t="shared" si="2"/>
        <v>12.289999999999997</v>
      </c>
      <c r="L40" s="65"/>
      <c r="M40" s="50"/>
      <c r="N40" s="51"/>
      <c r="O40" s="50"/>
      <c r="P40" s="22"/>
      <c r="Q40" s="50"/>
      <c r="R40" s="50"/>
      <c r="S40" s="50"/>
      <c r="T40" s="50"/>
      <c r="U40" s="50"/>
      <c r="V40" s="50"/>
      <c r="W40" s="50"/>
      <c r="X40" s="50"/>
      <c r="Y40" s="50"/>
      <c r="Z40" s="50">
        <v>204</v>
      </c>
      <c r="AA40" s="50"/>
      <c r="AB40" s="50"/>
      <c r="AC40" s="23"/>
      <c r="AD40" s="85"/>
      <c r="AE40" s="24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</row>
    <row r="41" spans="1:151" s="3" customFormat="1" x14ac:dyDescent="0.3">
      <c r="A41" s="61">
        <v>42962</v>
      </c>
      <c r="B41" s="99" t="s">
        <v>120</v>
      </c>
      <c r="C41" s="58" t="s">
        <v>119</v>
      </c>
      <c r="D41" s="60"/>
      <c r="E41" s="57"/>
      <c r="F41" s="17"/>
      <c r="G41" s="57">
        <v>45.97</v>
      </c>
      <c r="H41" s="44">
        <f t="shared" si="0"/>
        <v>11348.160000000005</v>
      </c>
      <c r="I41" s="15"/>
      <c r="J41" s="44">
        <f t="shared" si="4"/>
        <v>11335.869999999997</v>
      </c>
      <c r="K41" s="45">
        <f t="shared" si="2"/>
        <v>12.289999999999997</v>
      </c>
      <c r="L41" s="65"/>
      <c r="M41" s="50"/>
      <c r="N41" s="50"/>
      <c r="O41" s="50"/>
      <c r="P41" s="22"/>
      <c r="Q41" s="50"/>
      <c r="R41" s="50"/>
      <c r="S41" s="50"/>
      <c r="T41" s="50"/>
      <c r="U41" s="50">
        <v>45.97</v>
      </c>
      <c r="V41" s="50"/>
      <c r="W41" s="50"/>
      <c r="X41" s="50"/>
      <c r="Y41" s="50"/>
      <c r="Z41" s="50"/>
      <c r="AA41" s="50"/>
      <c r="AB41" s="50"/>
      <c r="AC41" s="23"/>
      <c r="AD41" s="85"/>
      <c r="AE41" s="24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</row>
    <row r="42" spans="1:151" s="3" customFormat="1" x14ac:dyDescent="0.3">
      <c r="A42" s="61">
        <v>42962</v>
      </c>
      <c r="B42" s="99" t="s">
        <v>102</v>
      </c>
      <c r="C42" s="58" t="s">
        <v>121</v>
      </c>
      <c r="D42" s="60"/>
      <c r="E42" s="57"/>
      <c r="F42" s="17"/>
      <c r="G42" s="57">
        <v>108</v>
      </c>
      <c r="H42" s="44">
        <f t="shared" si="0"/>
        <v>11240.160000000005</v>
      </c>
      <c r="I42" s="15"/>
      <c r="J42" s="44">
        <f t="shared" si="4"/>
        <v>11227.869999999997</v>
      </c>
      <c r="K42" s="45">
        <f t="shared" si="2"/>
        <v>12.289999999999997</v>
      </c>
      <c r="L42" s="65"/>
      <c r="M42" s="50"/>
      <c r="N42" s="50"/>
      <c r="O42" s="50"/>
      <c r="P42" s="22"/>
      <c r="Q42" s="50"/>
      <c r="R42" s="50"/>
      <c r="S42" s="50"/>
      <c r="T42" s="50"/>
      <c r="U42" s="50"/>
      <c r="V42" s="50"/>
      <c r="W42" s="50"/>
      <c r="X42" s="50"/>
      <c r="Y42" s="50"/>
      <c r="Z42" s="50">
        <v>108</v>
      </c>
      <c r="AA42" s="50"/>
      <c r="AB42" s="50"/>
      <c r="AC42" s="23"/>
      <c r="AD42" s="85"/>
      <c r="AE42" s="24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</row>
    <row r="43" spans="1:151" s="3" customFormat="1" x14ac:dyDescent="0.3">
      <c r="A43" s="61">
        <v>42962</v>
      </c>
      <c r="B43" s="99" t="s">
        <v>104</v>
      </c>
      <c r="C43" s="58" t="s">
        <v>122</v>
      </c>
      <c r="D43" s="60"/>
      <c r="E43" s="57"/>
      <c r="F43" s="17"/>
      <c r="G43" s="57">
        <v>235.39</v>
      </c>
      <c r="H43" s="44">
        <f t="shared" si="0"/>
        <v>11004.770000000006</v>
      </c>
      <c r="I43" s="15"/>
      <c r="J43" s="44">
        <f t="shared" si="4"/>
        <v>10992.479999999998</v>
      </c>
      <c r="K43" s="45">
        <f t="shared" si="2"/>
        <v>12.289999999999997</v>
      </c>
      <c r="L43" s="65"/>
      <c r="M43" s="50"/>
      <c r="N43" s="50"/>
      <c r="O43" s="89"/>
      <c r="P43" s="22"/>
      <c r="Q43" s="50">
        <v>235.39</v>
      </c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23"/>
      <c r="AD43" s="85"/>
      <c r="AE43" s="24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8"/>
      <c r="EE43" s="8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8"/>
      <c r="ET43" s="8"/>
      <c r="EU43" s="8"/>
    </row>
    <row r="44" spans="1:151" s="3" customFormat="1" x14ac:dyDescent="0.3">
      <c r="A44" s="61">
        <v>42962</v>
      </c>
      <c r="B44" s="99" t="s">
        <v>125</v>
      </c>
      <c r="C44" s="58" t="s">
        <v>111</v>
      </c>
      <c r="D44" s="60"/>
      <c r="E44" s="57">
        <v>745.41</v>
      </c>
      <c r="F44" s="17"/>
      <c r="G44" s="57"/>
      <c r="H44" s="44">
        <f t="shared" si="0"/>
        <v>11750.180000000006</v>
      </c>
      <c r="I44" s="15"/>
      <c r="J44" s="44">
        <f t="shared" si="4"/>
        <v>11737.889999999998</v>
      </c>
      <c r="K44" s="45">
        <f t="shared" si="2"/>
        <v>12.289999999999997</v>
      </c>
      <c r="L44" s="65"/>
      <c r="M44" s="50"/>
      <c r="N44" s="50"/>
      <c r="O44" s="57">
        <v>745.41</v>
      </c>
      <c r="P44" s="22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23"/>
      <c r="AD44" s="85"/>
      <c r="AE44" s="24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</row>
    <row r="45" spans="1:151" s="3" customFormat="1" x14ac:dyDescent="0.3">
      <c r="A45" s="36">
        <v>42976</v>
      </c>
      <c r="B45" s="99" t="s">
        <v>123</v>
      </c>
      <c r="C45" s="58" t="s">
        <v>124</v>
      </c>
      <c r="D45" s="60"/>
      <c r="E45" s="57"/>
      <c r="F45" s="17"/>
      <c r="G45" s="57">
        <v>87.95</v>
      </c>
      <c r="H45" s="44">
        <f t="shared" si="0"/>
        <v>11662.230000000005</v>
      </c>
      <c r="I45" s="15"/>
      <c r="J45" s="44">
        <f t="shared" si="4"/>
        <v>11649.939999999997</v>
      </c>
      <c r="K45" s="45">
        <f t="shared" si="2"/>
        <v>12.289999999999997</v>
      </c>
      <c r="L45" s="65"/>
      <c r="M45" s="50"/>
      <c r="N45" s="50"/>
      <c r="O45" s="50"/>
      <c r="P45" s="22"/>
      <c r="Q45" s="50"/>
      <c r="R45" s="57">
        <v>87.95</v>
      </c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23"/>
      <c r="AD45" s="85"/>
      <c r="AE45" s="24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8"/>
      <c r="EE45" s="8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8"/>
      <c r="ET45" s="8"/>
      <c r="EU45" s="8"/>
    </row>
    <row r="46" spans="1:151" s="3" customFormat="1" x14ac:dyDescent="0.3">
      <c r="A46" s="36">
        <v>42929</v>
      </c>
      <c r="B46" s="99" t="s">
        <v>107</v>
      </c>
      <c r="C46" s="58" t="s">
        <v>126</v>
      </c>
      <c r="D46" s="60"/>
      <c r="E46" s="57"/>
      <c r="F46" s="17">
        <v>2.35</v>
      </c>
      <c r="G46" s="57"/>
      <c r="H46" s="44">
        <f t="shared" si="0"/>
        <v>11659.880000000005</v>
      </c>
      <c r="I46" s="15"/>
      <c r="J46" s="44">
        <f t="shared" si="4"/>
        <v>11649.939999999997</v>
      </c>
      <c r="K46" s="45">
        <f t="shared" si="2"/>
        <v>9.9399999999999977</v>
      </c>
      <c r="L46" s="65"/>
      <c r="M46" s="50"/>
      <c r="N46" s="50"/>
      <c r="O46" s="50"/>
      <c r="P46" s="22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>
        <v>2.35</v>
      </c>
      <c r="AC46" s="23"/>
      <c r="AD46" s="85"/>
      <c r="AE46" s="24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</row>
    <row r="47" spans="1:151" s="3" customFormat="1" x14ac:dyDescent="0.3">
      <c r="A47" s="36">
        <v>42983</v>
      </c>
      <c r="B47" s="99" t="s">
        <v>131</v>
      </c>
      <c r="C47" s="58" t="s">
        <v>130</v>
      </c>
      <c r="D47" s="60"/>
      <c r="E47" s="57"/>
      <c r="F47" s="17"/>
      <c r="G47" s="57">
        <v>20</v>
      </c>
      <c r="H47" s="44">
        <f t="shared" si="0"/>
        <v>11639.880000000005</v>
      </c>
      <c r="I47" s="15"/>
      <c r="J47" s="44">
        <f t="shared" si="4"/>
        <v>11629.939999999997</v>
      </c>
      <c r="K47" s="45">
        <f t="shared" si="2"/>
        <v>9.9399999999999977</v>
      </c>
      <c r="L47" s="65"/>
      <c r="M47" s="50"/>
      <c r="N47" s="50"/>
      <c r="O47" s="50"/>
      <c r="P47" s="22"/>
      <c r="Q47" s="50"/>
      <c r="R47" s="50"/>
      <c r="S47" s="50"/>
      <c r="T47" s="50"/>
      <c r="U47" s="50"/>
      <c r="V47" s="50"/>
      <c r="W47" s="50"/>
      <c r="X47" s="50">
        <v>20</v>
      </c>
      <c r="Y47" s="50"/>
      <c r="Z47" s="50"/>
      <c r="AA47" s="50"/>
      <c r="AB47" s="50"/>
      <c r="AC47" s="23"/>
      <c r="AD47" s="85"/>
      <c r="AE47" s="24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8"/>
      <c r="EE47" s="8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8"/>
      <c r="ET47" s="8"/>
      <c r="EU47" s="8"/>
    </row>
    <row r="48" spans="1:151" s="3" customFormat="1" x14ac:dyDescent="0.3">
      <c r="A48" s="36">
        <v>42983</v>
      </c>
      <c r="B48" s="99" t="s">
        <v>134</v>
      </c>
      <c r="C48" s="58" t="s">
        <v>135</v>
      </c>
      <c r="D48" s="60"/>
      <c r="E48" s="57"/>
      <c r="F48" s="17"/>
      <c r="G48" s="57">
        <v>235.39</v>
      </c>
      <c r="H48" s="44">
        <f t="shared" si="0"/>
        <v>11404.490000000005</v>
      </c>
      <c r="I48" s="28"/>
      <c r="J48" s="44">
        <f t="shared" si="4"/>
        <v>11394.549999999997</v>
      </c>
      <c r="K48" s="45">
        <f t="shared" si="2"/>
        <v>9.9399999999999977</v>
      </c>
      <c r="L48" s="65"/>
      <c r="M48" s="50"/>
      <c r="N48" s="50"/>
      <c r="O48" s="50"/>
      <c r="P48" s="22"/>
      <c r="Q48" s="50">
        <v>235.39</v>
      </c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3"/>
      <c r="AC48" s="27"/>
      <c r="AD48" s="85"/>
      <c r="AE48" s="24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8"/>
      <c r="DP48" s="8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8"/>
      <c r="EE48" s="8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8"/>
      <c r="ET48" s="8"/>
      <c r="EU48" s="8"/>
    </row>
    <row r="49" spans="1:151" s="3" customFormat="1" x14ac:dyDescent="0.3">
      <c r="A49" s="36">
        <v>42983</v>
      </c>
      <c r="B49" s="99" t="s">
        <v>132</v>
      </c>
      <c r="C49" s="58" t="s">
        <v>133</v>
      </c>
      <c r="D49" s="60"/>
      <c r="E49" s="57"/>
      <c r="F49" s="17"/>
      <c r="G49" s="57">
        <v>14.74</v>
      </c>
      <c r="H49" s="44">
        <f t="shared" si="0"/>
        <v>11389.750000000005</v>
      </c>
      <c r="I49" s="67"/>
      <c r="J49" s="44">
        <f t="shared" si="4"/>
        <v>11379.809999999998</v>
      </c>
      <c r="K49" s="45">
        <f t="shared" si="2"/>
        <v>9.9399999999999977</v>
      </c>
      <c r="L49" s="65"/>
      <c r="M49" s="50"/>
      <c r="N49" s="50"/>
      <c r="O49" s="50"/>
      <c r="P49" s="22"/>
      <c r="Q49" s="50"/>
      <c r="R49" s="50"/>
      <c r="S49" s="50"/>
      <c r="T49" s="50"/>
      <c r="U49" s="50"/>
      <c r="V49" s="50">
        <v>14.74</v>
      </c>
      <c r="W49" s="50"/>
      <c r="X49" s="50"/>
      <c r="Y49" s="50"/>
      <c r="Z49" s="50"/>
      <c r="AA49" s="50"/>
      <c r="AB49" s="50"/>
      <c r="AC49" s="23"/>
      <c r="AD49" s="85"/>
      <c r="AE49" s="24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</row>
    <row r="50" spans="1:151" s="3" customFormat="1" x14ac:dyDescent="0.3">
      <c r="A50" s="36">
        <v>42983</v>
      </c>
      <c r="B50" s="99" t="s">
        <v>128</v>
      </c>
      <c r="C50" s="58" t="s">
        <v>129</v>
      </c>
      <c r="D50" s="60"/>
      <c r="E50" s="57"/>
      <c r="F50" s="17"/>
      <c r="G50" s="57">
        <v>511.15</v>
      </c>
      <c r="H50" s="44">
        <f t="shared" si="0"/>
        <v>10878.600000000006</v>
      </c>
      <c r="I50" s="28"/>
      <c r="J50" s="44">
        <f t="shared" si="4"/>
        <v>10868.659999999998</v>
      </c>
      <c r="K50" s="45">
        <f t="shared" si="2"/>
        <v>9.9399999999999977</v>
      </c>
      <c r="L50" s="65"/>
      <c r="M50" s="50"/>
      <c r="N50" s="50"/>
      <c r="O50" s="50"/>
      <c r="P50" s="22"/>
      <c r="Q50" s="50"/>
      <c r="R50" s="50"/>
      <c r="S50" s="50"/>
      <c r="T50" s="50">
        <v>511.15</v>
      </c>
      <c r="U50" s="50"/>
      <c r="V50" s="50"/>
      <c r="W50" s="50"/>
      <c r="X50" s="50"/>
      <c r="Y50" s="50"/>
      <c r="Z50" s="50"/>
      <c r="AA50" s="50"/>
      <c r="AB50" s="50"/>
      <c r="AC50" s="23"/>
      <c r="AD50" s="85"/>
      <c r="AE50" s="24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8"/>
      <c r="EE50" s="8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8"/>
      <c r="ET50" s="8"/>
      <c r="EU50" s="8"/>
    </row>
    <row r="51" spans="1:151" s="3" customFormat="1" x14ac:dyDescent="0.3">
      <c r="A51" s="36">
        <v>42997</v>
      </c>
      <c r="B51" s="99" t="s">
        <v>136</v>
      </c>
      <c r="C51" s="58" t="s">
        <v>137</v>
      </c>
      <c r="D51" s="60"/>
      <c r="E51" s="57"/>
      <c r="F51" s="17"/>
      <c r="G51" s="57">
        <v>120</v>
      </c>
      <c r="H51" s="44">
        <f t="shared" si="0"/>
        <v>10758.600000000006</v>
      </c>
      <c r="I51" s="28"/>
      <c r="J51" s="44">
        <f t="shared" si="4"/>
        <v>10748.659999999998</v>
      </c>
      <c r="K51" s="45">
        <f t="shared" si="2"/>
        <v>9.9399999999999977</v>
      </c>
      <c r="L51" s="65"/>
      <c r="M51" s="50"/>
      <c r="N51" s="50"/>
      <c r="O51" s="50"/>
      <c r="P51" s="22"/>
      <c r="Q51" s="50"/>
      <c r="R51" s="50"/>
      <c r="S51" s="50"/>
      <c r="T51" s="50"/>
      <c r="U51" s="50">
        <v>120</v>
      </c>
      <c r="V51" s="50"/>
      <c r="W51" s="51"/>
      <c r="X51" s="50"/>
      <c r="Y51" s="50"/>
      <c r="Z51" s="50"/>
      <c r="AA51" s="50"/>
      <c r="AB51" s="50"/>
      <c r="AC51" s="23"/>
      <c r="AD51" s="85"/>
      <c r="AE51" s="24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8"/>
      <c r="DP51" s="8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8"/>
      <c r="EE51" s="8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8"/>
      <c r="ET51" s="8"/>
      <c r="EU51" s="8"/>
    </row>
    <row r="52" spans="1:151" s="3" customFormat="1" x14ac:dyDescent="0.3">
      <c r="A52" s="61">
        <v>43003</v>
      </c>
      <c r="B52" s="90" t="s">
        <v>138</v>
      </c>
      <c r="C52" s="58" t="s">
        <v>143</v>
      </c>
      <c r="D52" s="60"/>
      <c r="E52" s="57">
        <v>220</v>
      </c>
      <c r="F52" s="17"/>
      <c r="G52" s="57"/>
      <c r="H52" s="44">
        <f t="shared" si="0"/>
        <v>10978.600000000006</v>
      </c>
      <c r="I52" s="28"/>
      <c r="J52" s="44">
        <f t="shared" si="4"/>
        <v>10968.659999999998</v>
      </c>
      <c r="K52" s="45">
        <f t="shared" si="2"/>
        <v>9.9399999999999977</v>
      </c>
      <c r="L52" s="65"/>
      <c r="M52" s="50"/>
      <c r="N52" s="50">
        <v>220</v>
      </c>
      <c r="O52" s="50"/>
      <c r="P52" s="22"/>
      <c r="Q52" s="50"/>
      <c r="R52" s="50"/>
      <c r="S52" s="50"/>
      <c r="T52" s="50"/>
      <c r="U52" s="50"/>
      <c r="V52" s="50"/>
      <c r="W52" s="51"/>
      <c r="X52" s="50"/>
      <c r="Y52" s="50"/>
      <c r="Z52" s="50"/>
      <c r="AA52" s="50"/>
      <c r="AB52" s="50"/>
      <c r="AC52" s="23"/>
      <c r="AD52" s="85"/>
      <c r="AE52" s="24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</row>
    <row r="53" spans="1:151" s="3" customFormat="1" ht="16.5" customHeight="1" x14ac:dyDescent="0.3">
      <c r="A53" s="61">
        <v>43006</v>
      </c>
      <c r="B53" s="99" t="s">
        <v>139</v>
      </c>
      <c r="C53" s="58" t="s">
        <v>142</v>
      </c>
      <c r="D53" s="60"/>
      <c r="E53" s="57"/>
      <c r="F53" s="17"/>
      <c r="G53" s="57">
        <v>87.95</v>
      </c>
      <c r="H53" s="44">
        <f t="shared" si="0"/>
        <v>10890.650000000005</v>
      </c>
      <c r="I53" s="28"/>
      <c r="J53" s="44">
        <f t="shared" si="4"/>
        <v>10880.709999999997</v>
      </c>
      <c r="K53" s="45">
        <f t="shared" si="2"/>
        <v>9.9399999999999977</v>
      </c>
      <c r="L53" s="65"/>
      <c r="M53" s="50"/>
      <c r="N53" s="50"/>
      <c r="O53" s="50"/>
      <c r="P53" s="22"/>
      <c r="Q53" s="50"/>
      <c r="R53" s="50">
        <v>87.95</v>
      </c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23"/>
      <c r="AD53" s="85"/>
      <c r="AE53" s="24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</row>
    <row r="54" spans="1:151" s="3" customFormat="1" x14ac:dyDescent="0.3">
      <c r="A54" s="61">
        <v>43011</v>
      </c>
      <c r="B54" s="99" t="s">
        <v>140</v>
      </c>
      <c r="C54" s="58" t="s">
        <v>141</v>
      </c>
      <c r="D54" s="60"/>
      <c r="E54" s="57"/>
      <c r="F54" s="17"/>
      <c r="G54" s="57">
        <v>235.39</v>
      </c>
      <c r="H54" s="44">
        <f t="shared" si="0"/>
        <v>10655.260000000006</v>
      </c>
      <c r="I54" s="106"/>
      <c r="J54" s="44">
        <f t="shared" si="4"/>
        <v>10645.319999999998</v>
      </c>
      <c r="K54" s="45">
        <f t="shared" si="2"/>
        <v>9.9399999999999977</v>
      </c>
      <c r="L54" s="65"/>
      <c r="M54" s="50"/>
      <c r="N54" s="51"/>
      <c r="O54" s="50"/>
      <c r="P54" s="22"/>
      <c r="Q54" s="50">
        <v>235.39</v>
      </c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23"/>
      <c r="AD54" s="85"/>
      <c r="AE54" s="24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8"/>
      <c r="DP54" s="8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8"/>
      <c r="EE54" s="8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8"/>
      <c r="ET54" s="8"/>
      <c r="EU54" s="8"/>
    </row>
    <row r="55" spans="1:151" s="3" customFormat="1" x14ac:dyDescent="0.3">
      <c r="A55" s="36">
        <v>43040</v>
      </c>
      <c r="B55" s="99" t="s">
        <v>144</v>
      </c>
      <c r="C55" s="58" t="s">
        <v>148</v>
      </c>
      <c r="D55" s="60">
        <v>20</v>
      </c>
      <c r="E55" s="57"/>
      <c r="F55" s="17"/>
      <c r="G55" s="17"/>
      <c r="H55" s="44">
        <f t="shared" si="0"/>
        <v>10675.260000000006</v>
      </c>
      <c r="I55" s="28"/>
      <c r="J55" s="44">
        <f t="shared" si="4"/>
        <v>10645.319999999998</v>
      </c>
      <c r="K55" s="45">
        <f t="shared" si="2"/>
        <v>29.939999999999998</v>
      </c>
      <c r="L55" s="21"/>
      <c r="M55" s="50"/>
      <c r="N55" s="50">
        <v>20</v>
      </c>
      <c r="O55" s="50"/>
      <c r="P55" s="22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23"/>
      <c r="AD55" s="85"/>
      <c r="AE55" s="24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8"/>
      <c r="DP55" s="8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8"/>
      <c r="EE55" s="8"/>
      <c r="EF55" s="8"/>
      <c r="EG55" s="8"/>
      <c r="EH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S55" s="8"/>
      <c r="ET55" s="8"/>
      <c r="EU55" s="8"/>
    </row>
    <row r="56" spans="1:151" s="3" customFormat="1" x14ac:dyDescent="0.3">
      <c r="A56" s="36">
        <v>43040</v>
      </c>
      <c r="B56" s="99" t="s">
        <v>150</v>
      </c>
      <c r="C56" s="58" t="s">
        <v>149</v>
      </c>
      <c r="D56" s="60"/>
      <c r="E56" s="57"/>
      <c r="F56" s="17">
        <v>4</v>
      </c>
      <c r="G56" s="57"/>
      <c r="H56" s="44">
        <f t="shared" si="0"/>
        <v>10671.260000000006</v>
      </c>
      <c r="I56" s="28"/>
      <c r="J56" s="44">
        <f t="shared" si="4"/>
        <v>10645.319999999998</v>
      </c>
      <c r="K56" s="45">
        <f t="shared" si="2"/>
        <v>25.939999999999998</v>
      </c>
      <c r="L56" s="65"/>
      <c r="M56" s="50"/>
      <c r="O56" s="51"/>
      <c r="P56" s="22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>
        <v>4</v>
      </c>
      <c r="AC56" s="23"/>
      <c r="AD56" s="85"/>
      <c r="AE56" s="24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8"/>
      <c r="EE56" s="8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8"/>
      <c r="ET56" s="8"/>
      <c r="EU56" s="8"/>
    </row>
    <row r="57" spans="1:151" s="3" customFormat="1" x14ac:dyDescent="0.3">
      <c r="A57" s="61">
        <v>43025</v>
      </c>
      <c r="B57" s="99" t="s">
        <v>145</v>
      </c>
      <c r="C57" s="58" t="s">
        <v>146</v>
      </c>
      <c r="D57" s="60"/>
      <c r="E57" s="57"/>
      <c r="F57" s="17"/>
      <c r="G57" s="57">
        <v>30</v>
      </c>
      <c r="H57" s="44">
        <f t="shared" si="0"/>
        <v>10641.260000000006</v>
      </c>
      <c r="I57" s="28"/>
      <c r="J57" s="44">
        <f t="shared" si="4"/>
        <v>10615.319999999998</v>
      </c>
      <c r="K57" s="45">
        <f t="shared" si="2"/>
        <v>25.939999999999998</v>
      </c>
      <c r="L57" s="65"/>
      <c r="M57" s="50"/>
      <c r="N57" s="51"/>
      <c r="O57" s="50"/>
      <c r="P57" s="22"/>
      <c r="Q57" s="50"/>
      <c r="R57" s="50"/>
      <c r="S57" s="50"/>
      <c r="T57" s="50"/>
      <c r="U57" s="50"/>
      <c r="V57" s="50"/>
      <c r="W57" s="50"/>
      <c r="X57" s="50">
        <v>30</v>
      </c>
      <c r="Y57" s="50"/>
      <c r="Z57" s="50"/>
      <c r="AA57" s="50"/>
      <c r="AB57" s="50"/>
      <c r="AC57" s="23"/>
      <c r="AD57" s="85"/>
      <c r="AE57" s="24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8"/>
      <c r="DP57" s="8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8"/>
      <c r="EE57" s="8"/>
      <c r="EF57" s="8"/>
      <c r="EG57" s="8"/>
      <c r="EH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S57" s="8"/>
      <c r="ET57" s="8"/>
      <c r="EU57" s="8"/>
    </row>
    <row r="58" spans="1:151" s="3" customFormat="1" x14ac:dyDescent="0.3">
      <c r="A58" s="61">
        <v>43033</v>
      </c>
      <c r="B58" s="99" t="s">
        <v>161</v>
      </c>
      <c r="C58" s="58" t="s">
        <v>158</v>
      </c>
      <c r="D58" s="60"/>
      <c r="E58" s="57"/>
      <c r="F58" s="17"/>
      <c r="G58" s="57">
        <v>235.39</v>
      </c>
      <c r="H58" s="44">
        <f t="shared" si="0"/>
        <v>10405.870000000006</v>
      </c>
      <c r="I58" s="28"/>
      <c r="J58" s="44">
        <f t="shared" si="4"/>
        <v>10379.929999999998</v>
      </c>
      <c r="K58" s="45">
        <f t="shared" si="2"/>
        <v>25.939999999999998</v>
      </c>
      <c r="L58" s="65"/>
      <c r="M58" s="50"/>
      <c r="N58" s="51"/>
      <c r="O58" s="50"/>
      <c r="P58" s="22"/>
      <c r="Q58" s="50">
        <v>235.39</v>
      </c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23"/>
      <c r="AD58" s="85"/>
      <c r="AE58" s="24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8"/>
      <c r="DD58" s="8"/>
      <c r="DE58" s="8"/>
      <c r="DF58" s="8"/>
      <c r="DG58" s="8"/>
      <c r="DH58" s="8"/>
      <c r="DI58" s="8"/>
      <c r="DJ58" s="8"/>
      <c r="DK58" s="8"/>
      <c r="DL58" s="8"/>
      <c r="DM58" s="8"/>
      <c r="DN58" s="8"/>
      <c r="DO58" s="8"/>
      <c r="DP58" s="8"/>
      <c r="DQ58" s="8"/>
      <c r="DR58" s="8"/>
      <c r="DS58" s="8"/>
      <c r="DT58" s="8"/>
      <c r="DU58" s="8"/>
      <c r="DV58" s="8"/>
      <c r="DW58" s="8"/>
      <c r="DX58" s="8"/>
      <c r="DY58" s="8"/>
      <c r="DZ58" s="8"/>
      <c r="EA58" s="8"/>
      <c r="EB58" s="8"/>
      <c r="EC58" s="8"/>
      <c r="ED58" s="8"/>
      <c r="EE58" s="8"/>
      <c r="EF58" s="8"/>
      <c r="EG58" s="8"/>
      <c r="EH58" s="8"/>
      <c r="EI58" s="8"/>
      <c r="EJ58" s="8"/>
      <c r="EK58" s="8"/>
      <c r="EL58" s="8"/>
      <c r="EM58" s="8"/>
      <c r="EN58" s="8"/>
      <c r="EO58" s="8"/>
      <c r="EP58" s="8"/>
      <c r="EQ58" s="8"/>
      <c r="ER58" s="8"/>
      <c r="ES58" s="8"/>
      <c r="ET58" s="8"/>
      <c r="EU58" s="8"/>
    </row>
    <row r="59" spans="1:151" s="3" customFormat="1" x14ac:dyDescent="0.3">
      <c r="A59" s="61">
        <v>43033</v>
      </c>
      <c r="B59" s="99" t="s">
        <v>160</v>
      </c>
      <c r="C59" s="58" t="s">
        <v>159</v>
      </c>
      <c r="D59" s="60"/>
      <c r="E59" s="57"/>
      <c r="F59" s="17"/>
      <c r="G59" s="57">
        <v>5.39</v>
      </c>
      <c r="H59" s="44">
        <f t="shared" si="0"/>
        <v>10400.480000000007</v>
      </c>
      <c r="I59" s="28"/>
      <c r="J59" s="44">
        <f t="shared" si="4"/>
        <v>10374.539999999999</v>
      </c>
      <c r="K59" s="45">
        <f t="shared" si="2"/>
        <v>25.939999999999998</v>
      </c>
      <c r="L59" s="65"/>
      <c r="M59" s="50"/>
      <c r="N59" s="51"/>
      <c r="O59" s="50"/>
      <c r="P59" s="22"/>
      <c r="Q59" s="50"/>
      <c r="R59" s="50"/>
      <c r="S59" s="50"/>
      <c r="T59" s="50"/>
      <c r="U59" s="50"/>
      <c r="V59" s="50">
        <v>5.39</v>
      </c>
      <c r="W59" s="50"/>
      <c r="X59" s="50"/>
      <c r="Y59" s="50"/>
      <c r="Z59" s="50"/>
      <c r="AA59" s="50"/>
      <c r="AB59" s="50"/>
      <c r="AC59" s="23"/>
      <c r="AD59" s="85"/>
      <c r="AE59" s="24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  <c r="DW59" s="8"/>
      <c r="DX59" s="8"/>
      <c r="DY59" s="8"/>
      <c r="DZ59" s="8"/>
      <c r="EA59" s="8"/>
      <c r="EB59" s="8"/>
      <c r="EC59" s="8"/>
      <c r="ED59" s="8"/>
      <c r="EE59" s="8"/>
      <c r="EF59" s="8"/>
      <c r="EG59" s="8"/>
      <c r="EH59" s="8"/>
      <c r="EI59" s="8"/>
      <c r="EJ59" s="8"/>
      <c r="EK59" s="8"/>
      <c r="EL59" s="8"/>
      <c r="EM59" s="8"/>
      <c r="EN59" s="8"/>
      <c r="EO59" s="8"/>
      <c r="EP59" s="8"/>
      <c r="EQ59" s="8"/>
      <c r="ER59" s="8"/>
      <c r="ES59" s="8"/>
      <c r="ET59" s="8"/>
      <c r="EU59" s="8"/>
    </row>
    <row r="60" spans="1:151" s="3" customFormat="1" x14ac:dyDescent="0.3">
      <c r="A60" s="61">
        <v>43033</v>
      </c>
      <c r="B60" s="99" t="s">
        <v>152</v>
      </c>
      <c r="C60" s="58" t="s">
        <v>153</v>
      </c>
      <c r="D60" s="60"/>
      <c r="E60" s="57"/>
      <c r="F60" s="17"/>
      <c r="G60" s="57">
        <v>300</v>
      </c>
      <c r="H60" s="44">
        <f t="shared" si="0"/>
        <v>10100.480000000007</v>
      </c>
      <c r="I60" s="28"/>
      <c r="J60" s="44">
        <f t="shared" si="4"/>
        <v>10074.539999999999</v>
      </c>
      <c r="K60" s="45">
        <f>K59+D60-F60</f>
        <v>25.939999999999998</v>
      </c>
      <c r="L60" s="65"/>
      <c r="M60" s="107"/>
      <c r="N60" s="97"/>
      <c r="O60" s="107"/>
      <c r="P60" s="22"/>
      <c r="Q60" s="50"/>
      <c r="R60" s="50"/>
      <c r="S60" s="50"/>
      <c r="T60" s="50"/>
      <c r="U60" s="50"/>
      <c r="V60" s="50"/>
      <c r="W60" s="50">
        <v>300</v>
      </c>
      <c r="X60" s="50"/>
      <c r="Y60" s="50"/>
      <c r="Z60" s="50"/>
      <c r="AA60" s="89"/>
      <c r="AB60" s="50"/>
      <c r="AC60" s="23"/>
      <c r="AD60" s="85"/>
      <c r="AE60" s="24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8"/>
      <c r="DD60" s="8"/>
      <c r="DE60" s="8"/>
      <c r="DF60" s="8"/>
      <c r="DG60" s="8"/>
      <c r="DH60" s="8"/>
      <c r="DI60" s="8"/>
      <c r="DJ60" s="8"/>
      <c r="DK60" s="8"/>
      <c r="DL60" s="8"/>
      <c r="DM60" s="8"/>
      <c r="DN60" s="8"/>
      <c r="DO60" s="8"/>
      <c r="DP60" s="8"/>
      <c r="DQ60" s="8"/>
      <c r="DR60" s="8"/>
      <c r="DS60" s="8"/>
      <c r="DT60" s="8"/>
      <c r="DU60" s="8"/>
      <c r="DV60" s="8"/>
      <c r="DW60" s="8"/>
      <c r="DX60" s="8"/>
      <c r="DY60" s="8"/>
      <c r="DZ60" s="8"/>
      <c r="EA60" s="8"/>
      <c r="EB60" s="8"/>
      <c r="EC60" s="8"/>
      <c r="ED60" s="8"/>
      <c r="EE60" s="8"/>
      <c r="EF60" s="8"/>
      <c r="EG60" s="8"/>
      <c r="EH60" s="8"/>
      <c r="EI60" s="8"/>
      <c r="EJ60" s="8"/>
      <c r="EK60" s="8"/>
      <c r="EL60" s="8"/>
      <c r="EM60" s="8"/>
      <c r="EN60" s="8"/>
      <c r="EO60" s="8"/>
      <c r="EP60" s="8"/>
      <c r="EQ60" s="8"/>
      <c r="ER60" s="8"/>
      <c r="ES60" s="8"/>
      <c r="ET60" s="8"/>
      <c r="EU60" s="8"/>
    </row>
    <row r="61" spans="1:151" s="3" customFormat="1" x14ac:dyDescent="0.3">
      <c r="A61" s="36">
        <v>43038</v>
      </c>
      <c r="B61" s="99" t="s">
        <v>155</v>
      </c>
      <c r="C61" s="58" t="s">
        <v>157</v>
      </c>
      <c r="D61" s="60"/>
      <c r="E61" s="57"/>
      <c r="F61" s="17"/>
      <c r="G61" s="57">
        <v>40</v>
      </c>
      <c r="H61" s="44">
        <f t="shared" si="0"/>
        <v>10060.480000000007</v>
      </c>
      <c r="I61" s="28"/>
      <c r="J61" s="44">
        <f t="shared" si="4"/>
        <v>10034.539999999999</v>
      </c>
      <c r="K61" s="45">
        <f>K60+D61-F61</f>
        <v>25.939999999999998</v>
      </c>
      <c r="L61" s="65"/>
      <c r="M61" s="107"/>
      <c r="N61" s="97"/>
      <c r="O61" s="108"/>
      <c r="P61" s="22"/>
      <c r="Q61" s="50"/>
      <c r="R61" s="50">
        <v>40</v>
      </c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23"/>
      <c r="AD61" s="85"/>
      <c r="AE61" s="24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  <c r="DV61" s="8"/>
      <c r="DW61" s="8"/>
      <c r="DX61" s="8"/>
      <c r="DY61" s="8"/>
      <c r="DZ61" s="8"/>
      <c r="EA61" s="8"/>
      <c r="EB61" s="8"/>
      <c r="EC61" s="8"/>
      <c r="ED61" s="8"/>
      <c r="EE61" s="8"/>
      <c r="EF61" s="8"/>
      <c r="EG61" s="8"/>
      <c r="EH61" s="8"/>
      <c r="EI61" s="8"/>
      <c r="EJ61" s="8"/>
      <c r="EK61" s="8"/>
      <c r="EL61" s="8"/>
      <c r="EM61" s="8"/>
      <c r="EN61" s="8"/>
      <c r="EO61" s="8"/>
      <c r="EP61" s="8"/>
      <c r="EQ61" s="8"/>
      <c r="ER61" s="8"/>
      <c r="ES61" s="8"/>
      <c r="ET61" s="8"/>
      <c r="EU61" s="8"/>
    </row>
    <row r="62" spans="1:151" s="3" customFormat="1" x14ac:dyDescent="0.3">
      <c r="A62" s="36">
        <v>43040</v>
      </c>
      <c r="B62" s="99" t="s">
        <v>154</v>
      </c>
      <c r="C62" s="58" t="s">
        <v>156</v>
      </c>
      <c r="D62" s="60"/>
      <c r="E62" s="57"/>
      <c r="F62" s="17"/>
      <c r="G62" s="57">
        <v>43.54</v>
      </c>
      <c r="H62" s="44">
        <f t="shared" si="0"/>
        <v>10016.940000000006</v>
      </c>
      <c r="I62" s="28"/>
      <c r="J62" s="44">
        <f t="shared" si="4"/>
        <v>9990.9999999999982</v>
      </c>
      <c r="K62" s="45">
        <f>K61+D62-F62</f>
        <v>25.939999999999998</v>
      </c>
      <c r="L62" s="21"/>
      <c r="M62" s="107"/>
      <c r="N62" s="107"/>
      <c r="O62" s="97"/>
      <c r="P62" s="22"/>
      <c r="Q62" s="51"/>
      <c r="R62" s="50"/>
      <c r="S62" s="50">
        <v>43.54</v>
      </c>
      <c r="T62" s="50"/>
      <c r="U62" s="50"/>
      <c r="V62" s="50"/>
      <c r="W62" s="50"/>
      <c r="X62" s="50"/>
      <c r="Y62" s="50"/>
      <c r="Z62" s="50"/>
      <c r="AA62" s="50"/>
      <c r="AB62" s="50"/>
      <c r="AC62" s="23"/>
      <c r="AD62" s="85"/>
      <c r="AE62" s="24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  <c r="DV62" s="8"/>
      <c r="DW62" s="8"/>
      <c r="DX62" s="8"/>
      <c r="DY62" s="8"/>
      <c r="DZ62" s="8"/>
      <c r="EA62" s="8"/>
      <c r="EB62" s="8"/>
      <c r="EC62" s="8"/>
      <c r="ED62" s="8"/>
      <c r="EE62" s="8"/>
      <c r="EF62" s="8"/>
      <c r="EG62" s="8"/>
      <c r="EH62" s="8"/>
      <c r="EI62" s="8"/>
      <c r="EJ62" s="8"/>
      <c r="EK62" s="8"/>
      <c r="EL62" s="8"/>
      <c r="EM62" s="8"/>
      <c r="EN62" s="8"/>
      <c r="EO62" s="8"/>
      <c r="EP62" s="8"/>
      <c r="EQ62" s="8"/>
      <c r="ER62" s="8"/>
      <c r="ES62" s="8"/>
      <c r="ET62" s="8"/>
      <c r="EU62" s="8"/>
    </row>
    <row r="63" spans="1:151" s="3" customFormat="1" x14ac:dyDescent="0.3">
      <c r="A63" s="61">
        <v>43060</v>
      </c>
      <c r="B63" s="99" t="s">
        <v>151</v>
      </c>
      <c r="C63" s="58" t="s">
        <v>147</v>
      </c>
      <c r="D63" s="60"/>
      <c r="E63" s="57">
        <v>50</v>
      </c>
      <c r="F63" s="17"/>
      <c r="G63" s="57"/>
      <c r="H63" s="44">
        <f t="shared" si="0"/>
        <v>10066.940000000006</v>
      </c>
      <c r="I63" s="67"/>
      <c r="J63" s="44">
        <f t="shared" si="4"/>
        <v>10040.999999999998</v>
      </c>
      <c r="K63" s="45">
        <f t="shared" ref="K63:K92" si="5">K62+D63-F63</f>
        <v>25.939999999999998</v>
      </c>
      <c r="M63" s="107"/>
      <c r="N63" s="107">
        <v>50</v>
      </c>
      <c r="O63" s="107"/>
      <c r="P63" s="22"/>
      <c r="Q63" s="51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23"/>
      <c r="AD63" s="85"/>
      <c r="AE63" s="24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8"/>
      <c r="DW63" s="8"/>
      <c r="DX63" s="8"/>
      <c r="DY63" s="8"/>
      <c r="DZ63" s="8"/>
      <c r="EA63" s="8"/>
      <c r="EB63" s="8"/>
      <c r="EC63" s="8"/>
      <c r="ED63" s="8"/>
      <c r="EE63" s="8"/>
      <c r="EF63" s="8"/>
      <c r="EG63" s="8"/>
      <c r="EH63" s="8"/>
      <c r="EI63" s="8"/>
      <c r="EJ63" s="8"/>
      <c r="EK63" s="8"/>
      <c r="EL63" s="8"/>
      <c r="EM63" s="8"/>
      <c r="EN63" s="8"/>
      <c r="EO63" s="8"/>
      <c r="EP63" s="8"/>
      <c r="EQ63" s="8"/>
      <c r="ER63" s="8"/>
      <c r="ES63" s="8"/>
      <c r="ET63" s="8"/>
      <c r="EU63" s="8"/>
    </row>
    <row r="64" spans="1:151" s="3" customFormat="1" x14ac:dyDescent="0.3">
      <c r="A64" s="61">
        <v>43060</v>
      </c>
      <c r="B64" s="99" t="s">
        <v>164</v>
      </c>
      <c r="C64" s="58" t="s">
        <v>165</v>
      </c>
      <c r="D64" s="60"/>
      <c r="E64" s="57"/>
      <c r="F64" s="17"/>
      <c r="G64" s="57">
        <v>235.39</v>
      </c>
      <c r="H64" s="44">
        <f t="shared" si="0"/>
        <v>9831.5500000000065</v>
      </c>
      <c r="I64" s="28"/>
      <c r="J64" s="44">
        <f t="shared" si="4"/>
        <v>9805.6099999999988</v>
      </c>
      <c r="K64" s="45">
        <f t="shared" si="5"/>
        <v>25.939999999999998</v>
      </c>
      <c r="L64" s="21"/>
      <c r="M64" s="107"/>
      <c r="N64" s="107"/>
      <c r="O64" s="107"/>
      <c r="P64" s="22"/>
      <c r="Q64" s="50">
        <v>235.39</v>
      </c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23"/>
      <c r="AD64" s="85"/>
      <c r="AE64" s="24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</row>
    <row r="65" spans="1:151" s="3" customFormat="1" x14ac:dyDescent="0.3">
      <c r="A65" s="61">
        <v>43060</v>
      </c>
      <c r="B65" s="99" t="s">
        <v>170</v>
      </c>
      <c r="C65" s="58" t="s">
        <v>168</v>
      </c>
      <c r="D65" s="60"/>
      <c r="E65" s="57"/>
      <c r="F65" s="17"/>
      <c r="G65" s="57">
        <v>7.5</v>
      </c>
      <c r="H65" s="44">
        <f t="shared" si="0"/>
        <v>9824.0500000000065</v>
      </c>
      <c r="I65" s="28"/>
      <c r="J65" s="44">
        <f t="shared" si="4"/>
        <v>9798.1099999999988</v>
      </c>
      <c r="K65" s="45">
        <f t="shared" si="5"/>
        <v>25.939999999999998</v>
      </c>
      <c r="L65" s="21"/>
      <c r="M65" s="50"/>
      <c r="N65" s="50"/>
      <c r="O65" s="50"/>
      <c r="P65" s="22"/>
      <c r="Q65" s="50"/>
      <c r="R65" s="50"/>
      <c r="S65" s="50"/>
      <c r="T65" s="50"/>
      <c r="U65" s="50"/>
      <c r="V65" s="50"/>
      <c r="W65" s="51">
        <v>7.5</v>
      </c>
      <c r="X65" s="50"/>
      <c r="Y65" s="50"/>
      <c r="Z65" s="50"/>
      <c r="AA65" s="50"/>
      <c r="AB65" s="50"/>
      <c r="AC65" s="23"/>
      <c r="AD65" s="85"/>
      <c r="AE65" s="24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  <c r="CS65" s="8"/>
      <c r="CT65" s="8"/>
      <c r="CU65" s="8"/>
      <c r="CV65" s="8"/>
      <c r="CW65" s="8"/>
      <c r="CX65" s="8"/>
      <c r="CY65" s="8"/>
      <c r="CZ65" s="8"/>
      <c r="DA65" s="8"/>
      <c r="DB65" s="8"/>
      <c r="DC65" s="8"/>
      <c r="DD65" s="8"/>
      <c r="DE65" s="8"/>
      <c r="DF65" s="8"/>
      <c r="DG65" s="8"/>
      <c r="DH65" s="8"/>
      <c r="DI65" s="8"/>
      <c r="DJ65" s="8"/>
      <c r="DK65" s="8"/>
      <c r="DL65" s="8"/>
      <c r="DM65" s="8"/>
      <c r="DN65" s="8"/>
      <c r="DO65" s="8"/>
      <c r="DP65" s="8"/>
      <c r="DQ65" s="8"/>
      <c r="DR65" s="8"/>
      <c r="DS65" s="8"/>
      <c r="DT65" s="8"/>
      <c r="DU65" s="8"/>
      <c r="DV65" s="8"/>
      <c r="DW65" s="8"/>
      <c r="DX65" s="8"/>
      <c r="DY65" s="8"/>
      <c r="DZ65" s="8"/>
      <c r="EA65" s="8"/>
      <c r="EB65" s="8"/>
      <c r="EC65" s="8"/>
      <c r="ED65" s="8"/>
      <c r="EE65" s="8"/>
      <c r="EF65" s="8"/>
      <c r="EG65" s="8"/>
      <c r="EH65" s="8"/>
      <c r="EI65" s="8"/>
      <c r="EJ65" s="8"/>
      <c r="EK65" s="8"/>
      <c r="EL65" s="8"/>
      <c r="EM65" s="8"/>
      <c r="EN65" s="8"/>
      <c r="EO65" s="8"/>
      <c r="EP65" s="8"/>
      <c r="EQ65" s="8"/>
      <c r="ER65" s="8"/>
      <c r="ES65" s="8"/>
      <c r="ET65" s="8"/>
      <c r="EU65" s="8"/>
    </row>
    <row r="66" spans="1:151" s="3" customFormat="1" x14ac:dyDescent="0.3">
      <c r="A66" s="61">
        <v>43060</v>
      </c>
      <c r="B66" s="99" t="s">
        <v>169</v>
      </c>
      <c r="C66" s="58" t="s">
        <v>167</v>
      </c>
      <c r="D66" s="60"/>
      <c r="E66" s="57"/>
      <c r="F66" s="17"/>
      <c r="G66" s="57">
        <v>16.100000000000001</v>
      </c>
      <c r="H66" s="44">
        <f t="shared" si="0"/>
        <v>9807.9500000000062</v>
      </c>
      <c r="I66" s="15"/>
      <c r="J66" s="44">
        <f t="shared" si="4"/>
        <v>9782.0099999999984</v>
      </c>
      <c r="K66" s="45">
        <f t="shared" si="5"/>
        <v>25.939999999999998</v>
      </c>
      <c r="L66" s="21"/>
      <c r="M66" s="50"/>
      <c r="N66" s="50"/>
      <c r="O66" s="50"/>
      <c r="P66" s="22"/>
      <c r="Q66" s="50"/>
      <c r="R66" s="50"/>
      <c r="S66" s="50"/>
      <c r="T66" s="50"/>
      <c r="U66" s="50"/>
      <c r="V66" s="50"/>
      <c r="W66" s="51">
        <v>16.100000000000001</v>
      </c>
      <c r="X66" s="50"/>
      <c r="Y66" s="50"/>
      <c r="Z66" s="50"/>
      <c r="AA66" s="50"/>
      <c r="AB66" s="50"/>
      <c r="AC66" s="23"/>
      <c r="AD66" s="85"/>
      <c r="AE66" s="24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W66" s="8"/>
      <c r="CX66" s="8"/>
      <c r="CY66" s="8"/>
      <c r="CZ66" s="8"/>
      <c r="DA66" s="8"/>
      <c r="DB66" s="8"/>
      <c r="DC66" s="8"/>
      <c r="DD66" s="8"/>
      <c r="DE66" s="8"/>
      <c r="DF66" s="8"/>
      <c r="DG66" s="8"/>
      <c r="DH66" s="8"/>
      <c r="DI66" s="8"/>
      <c r="DJ66" s="8"/>
      <c r="DK66" s="8"/>
      <c r="DL66" s="8"/>
      <c r="DM66" s="8"/>
      <c r="DN66" s="8"/>
      <c r="DO66" s="8"/>
      <c r="DP66" s="8"/>
      <c r="DQ66" s="8"/>
      <c r="DR66" s="8"/>
      <c r="DS66" s="8"/>
      <c r="DT66" s="8"/>
      <c r="DU66" s="8"/>
      <c r="DV66" s="8"/>
      <c r="DW66" s="8"/>
      <c r="DX66" s="8"/>
      <c r="DY66" s="8"/>
      <c r="DZ66" s="8"/>
      <c r="EA66" s="8"/>
      <c r="EB66" s="8"/>
      <c r="EC66" s="8"/>
      <c r="ED66" s="8"/>
      <c r="EE66" s="8"/>
      <c r="EF66" s="8"/>
      <c r="EG66" s="8"/>
      <c r="EH66" s="8"/>
      <c r="EI66" s="8"/>
      <c r="EJ66" s="8"/>
      <c r="EK66" s="8"/>
      <c r="EL66" s="8"/>
      <c r="EM66" s="8"/>
      <c r="EN66" s="8"/>
      <c r="EO66" s="8"/>
      <c r="EP66" s="8"/>
      <c r="EQ66" s="8"/>
      <c r="ER66" s="8"/>
      <c r="ES66" s="8"/>
      <c r="ET66" s="8"/>
      <c r="EU66" s="8"/>
    </row>
    <row r="67" spans="1:151" s="3" customFormat="1" x14ac:dyDescent="0.3">
      <c r="A67" s="61">
        <v>43060</v>
      </c>
      <c r="B67" s="99" t="s">
        <v>172</v>
      </c>
      <c r="C67" s="58" t="s">
        <v>166</v>
      </c>
      <c r="D67" s="60"/>
      <c r="E67" s="57"/>
      <c r="F67" s="17"/>
      <c r="G67" s="57">
        <v>7.08</v>
      </c>
      <c r="H67" s="44">
        <f t="shared" si="0"/>
        <v>9800.8700000000063</v>
      </c>
      <c r="I67" s="15"/>
      <c r="J67" s="44">
        <f t="shared" si="4"/>
        <v>9774.9299999999985</v>
      </c>
      <c r="K67" s="45">
        <f t="shared" si="5"/>
        <v>25.939999999999998</v>
      </c>
      <c r="L67" s="21"/>
      <c r="M67" s="50"/>
      <c r="N67" s="50"/>
      <c r="O67" s="50"/>
      <c r="P67" s="22"/>
      <c r="Q67" s="50"/>
      <c r="R67" s="50"/>
      <c r="S67" s="50"/>
      <c r="T67" s="50"/>
      <c r="U67" s="50"/>
      <c r="V67" s="50"/>
      <c r="W67" s="50">
        <v>7.08</v>
      </c>
      <c r="X67" s="50"/>
      <c r="Y67" s="50"/>
      <c r="Z67" s="50"/>
      <c r="AA67" s="50"/>
      <c r="AB67" s="50"/>
      <c r="AC67" s="23"/>
      <c r="AD67" s="85"/>
      <c r="AE67" s="24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8"/>
      <c r="BX67" s="8"/>
      <c r="BY67" s="8"/>
      <c r="BZ67" s="8"/>
      <c r="CA67" s="8"/>
      <c r="CB67" s="8"/>
      <c r="CC67" s="8"/>
      <c r="CD67" s="8"/>
      <c r="CE67" s="8"/>
      <c r="CF67" s="8"/>
      <c r="CG67" s="8"/>
      <c r="CH67" s="8"/>
      <c r="CI67" s="8"/>
      <c r="CJ67" s="8"/>
      <c r="CK67" s="8"/>
      <c r="CL67" s="8"/>
      <c r="CM67" s="8"/>
      <c r="CN67" s="8"/>
      <c r="CO67" s="8"/>
      <c r="CP67" s="8"/>
      <c r="CQ67" s="8"/>
      <c r="CR67" s="8"/>
      <c r="CS67" s="8"/>
      <c r="CT67" s="8"/>
      <c r="CU67" s="8"/>
      <c r="CV67" s="8"/>
      <c r="CW67" s="8"/>
      <c r="CX67" s="8"/>
      <c r="CY67" s="8"/>
      <c r="CZ67" s="8"/>
      <c r="DA67" s="8"/>
      <c r="DB67" s="8"/>
      <c r="DC67" s="8"/>
      <c r="DD67" s="8"/>
      <c r="DE67" s="8"/>
      <c r="DF67" s="8"/>
      <c r="DG67" s="8"/>
      <c r="DH67" s="8"/>
      <c r="DI67" s="8"/>
      <c r="DJ67" s="8"/>
      <c r="DK67" s="8"/>
      <c r="DL67" s="8"/>
      <c r="DM67" s="8"/>
      <c r="DN67" s="8"/>
      <c r="DO67" s="8"/>
      <c r="DP67" s="8"/>
      <c r="DQ67" s="8"/>
      <c r="DR67" s="8"/>
      <c r="DS67" s="8"/>
      <c r="DT67" s="8"/>
      <c r="DU67" s="8"/>
      <c r="DV67" s="8"/>
      <c r="DW67" s="8"/>
      <c r="DX67" s="8"/>
      <c r="DY67" s="8"/>
      <c r="DZ67" s="8"/>
      <c r="EA67" s="8"/>
      <c r="EB67" s="8"/>
      <c r="EC67" s="8"/>
      <c r="ED67" s="8"/>
      <c r="EE67" s="8"/>
      <c r="EF67" s="8"/>
      <c r="EG67" s="8"/>
      <c r="EH67" s="8"/>
      <c r="EI67" s="8"/>
      <c r="EJ67" s="8"/>
      <c r="EK67" s="8"/>
      <c r="EL67" s="8"/>
      <c r="EM67" s="8"/>
      <c r="EN67" s="8"/>
      <c r="EO67" s="8"/>
      <c r="EP67" s="8"/>
      <c r="EQ67" s="8"/>
      <c r="ER67" s="8"/>
      <c r="ES67" s="8"/>
      <c r="ET67" s="8"/>
      <c r="EU67" s="8"/>
    </row>
    <row r="68" spans="1:151" s="3" customFormat="1" x14ac:dyDescent="0.3">
      <c r="A68" s="61">
        <v>43060</v>
      </c>
      <c r="B68" s="99" t="s">
        <v>171</v>
      </c>
      <c r="C68" s="58" t="s">
        <v>54</v>
      </c>
      <c r="D68" s="60"/>
      <c r="E68" s="57"/>
      <c r="F68" s="17"/>
      <c r="G68" s="57">
        <v>120</v>
      </c>
      <c r="H68" s="44">
        <f t="shared" si="0"/>
        <v>9680.8700000000063</v>
      </c>
      <c r="I68" s="15"/>
      <c r="J68" s="44">
        <f t="shared" si="4"/>
        <v>9654.9299999999985</v>
      </c>
      <c r="K68" s="45">
        <f t="shared" si="5"/>
        <v>25.939999999999998</v>
      </c>
      <c r="L68" s="21"/>
      <c r="M68" s="50"/>
      <c r="N68" s="50"/>
      <c r="O68" s="50"/>
      <c r="P68" s="22"/>
      <c r="Q68" s="50"/>
      <c r="R68" s="50"/>
      <c r="S68" s="50"/>
      <c r="T68" s="50"/>
      <c r="U68" s="50"/>
      <c r="V68" s="50">
        <v>120</v>
      </c>
      <c r="W68" s="50"/>
      <c r="X68" s="50"/>
      <c r="Y68" s="50"/>
      <c r="Z68" s="50"/>
      <c r="AA68" s="50"/>
      <c r="AB68" s="50"/>
      <c r="AC68" s="23"/>
      <c r="AD68" s="85"/>
      <c r="AE68" s="24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8"/>
      <c r="DQ68" s="8"/>
      <c r="DR68" s="8"/>
      <c r="DS68" s="8"/>
      <c r="DT68" s="8"/>
      <c r="DU68" s="8"/>
      <c r="DV68" s="8"/>
      <c r="DW68" s="8"/>
      <c r="DX68" s="8"/>
      <c r="DY68" s="8"/>
      <c r="DZ68" s="8"/>
      <c r="EA68" s="8"/>
      <c r="EB68" s="8"/>
      <c r="EC68" s="8"/>
      <c r="ED68" s="8"/>
      <c r="EE68" s="8"/>
      <c r="EF68" s="8"/>
      <c r="EG68" s="8"/>
      <c r="EH68" s="8"/>
      <c r="EI68" s="8"/>
      <c r="EJ68" s="8"/>
      <c r="EK68" s="8"/>
      <c r="EL68" s="8"/>
      <c r="EM68" s="8"/>
      <c r="EN68" s="8"/>
      <c r="EO68" s="8"/>
      <c r="EP68" s="8"/>
      <c r="EQ68" s="8"/>
      <c r="ER68" s="8"/>
      <c r="ES68" s="8"/>
      <c r="ET68" s="8"/>
      <c r="EU68" s="8"/>
    </row>
    <row r="69" spans="1:151" s="3" customFormat="1" x14ac:dyDescent="0.3">
      <c r="A69" s="61">
        <v>43060</v>
      </c>
      <c r="B69" s="99" t="s">
        <v>162</v>
      </c>
      <c r="C69" s="58" t="s">
        <v>163</v>
      </c>
      <c r="D69" s="60"/>
      <c r="E69" s="57"/>
      <c r="F69" s="17"/>
      <c r="G69" s="57">
        <v>52.02</v>
      </c>
      <c r="H69" s="44">
        <f t="shared" si="0"/>
        <v>9628.8500000000058</v>
      </c>
      <c r="I69" s="15"/>
      <c r="J69" s="44">
        <f t="shared" si="4"/>
        <v>9602.909999999998</v>
      </c>
      <c r="K69" s="45">
        <f t="shared" si="5"/>
        <v>25.939999999999998</v>
      </c>
      <c r="L69" s="21"/>
      <c r="M69" s="50"/>
      <c r="N69" s="50"/>
      <c r="O69" s="50"/>
      <c r="P69" s="22"/>
      <c r="Q69" s="50"/>
      <c r="R69" s="50"/>
      <c r="S69" s="50"/>
      <c r="T69" s="50"/>
      <c r="U69" s="50">
        <v>52.02</v>
      </c>
      <c r="V69" s="50"/>
      <c r="W69" s="50"/>
      <c r="X69" s="50"/>
      <c r="Y69" s="50"/>
      <c r="Z69" s="50"/>
      <c r="AA69" s="50"/>
      <c r="AB69" s="50"/>
      <c r="AC69" s="23"/>
      <c r="AD69" s="85"/>
      <c r="AE69" s="24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  <c r="DK69" s="8"/>
      <c r="DL69" s="8"/>
      <c r="DM69" s="8"/>
      <c r="DN69" s="8"/>
      <c r="DO69" s="8"/>
      <c r="DP69" s="8"/>
      <c r="DQ69" s="8"/>
      <c r="DR69" s="8"/>
      <c r="DS69" s="8"/>
      <c r="DT69" s="8"/>
      <c r="DU69" s="8"/>
      <c r="DV69" s="8"/>
      <c r="DW69" s="8"/>
      <c r="DX69" s="8"/>
      <c r="DY69" s="8"/>
      <c r="DZ69" s="8"/>
      <c r="EA69" s="8"/>
      <c r="EB69" s="8"/>
      <c r="EC69" s="8"/>
      <c r="ED69" s="8"/>
      <c r="EE69" s="8"/>
      <c r="EF69" s="8"/>
      <c r="EG69" s="8"/>
      <c r="EH69" s="8"/>
      <c r="EI69" s="8"/>
      <c r="EJ69" s="8"/>
      <c r="EK69" s="8"/>
      <c r="EL69" s="8"/>
      <c r="EM69" s="8"/>
      <c r="EN69" s="8"/>
      <c r="EO69" s="8"/>
      <c r="EP69" s="8"/>
      <c r="EQ69" s="8"/>
      <c r="ER69" s="8"/>
      <c r="ES69" s="8"/>
      <c r="ET69" s="8"/>
      <c r="EU69" s="8"/>
    </row>
    <row r="70" spans="1:151" s="3" customFormat="1" x14ac:dyDescent="0.3">
      <c r="A70" s="61">
        <v>43067</v>
      </c>
      <c r="B70" s="99" t="s">
        <v>173</v>
      </c>
      <c r="C70" s="58" t="s">
        <v>55</v>
      </c>
      <c r="D70" s="60"/>
      <c r="E70" s="57"/>
      <c r="F70" s="17"/>
      <c r="G70" s="57">
        <v>40</v>
      </c>
      <c r="H70" s="44">
        <f t="shared" si="0"/>
        <v>9588.8500000000058</v>
      </c>
      <c r="I70" s="15"/>
      <c r="J70" s="44">
        <f t="shared" si="4"/>
        <v>9562.909999999998</v>
      </c>
      <c r="K70" s="45">
        <f t="shared" si="5"/>
        <v>25.939999999999998</v>
      </c>
      <c r="L70" s="21"/>
      <c r="M70" s="50"/>
      <c r="N70" s="50"/>
      <c r="O70" s="50"/>
      <c r="P70" s="22"/>
      <c r="Q70" s="50"/>
      <c r="R70" s="50">
        <v>40</v>
      </c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23"/>
      <c r="AD70" s="85"/>
      <c r="AE70" s="24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  <c r="CW70" s="8"/>
      <c r="CX70" s="8"/>
      <c r="CY70" s="8"/>
      <c r="CZ70" s="8"/>
      <c r="DA70" s="8"/>
      <c r="DB70" s="8"/>
      <c r="DC70" s="8"/>
      <c r="DD70" s="8"/>
      <c r="DE70" s="8"/>
      <c r="DF70" s="8"/>
      <c r="DG70" s="8"/>
      <c r="DH70" s="8"/>
      <c r="DI70" s="8"/>
      <c r="DJ70" s="8"/>
      <c r="DK70" s="8"/>
      <c r="DL70" s="8"/>
      <c r="DM70" s="8"/>
      <c r="DN70" s="8"/>
      <c r="DO70" s="8"/>
      <c r="DP70" s="8"/>
      <c r="DQ70" s="8"/>
      <c r="DR70" s="8"/>
      <c r="DS70" s="8"/>
      <c r="DT70" s="8"/>
      <c r="DU70" s="8"/>
      <c r="DV70" s="8"/>
      <c r="DW70" s="8"/>
      <c r="DX70" s="8"/>
      <c r="DY70" s="8"/>
      <c r="DZ70" s="8"/>
      <c r="EA70" s="8"/>
      <c r="EB70" s="8"/>
      <c r="EC70" s="8"/>
      <c r="ED70" s="8"/>
      <c r="EE70" s="8"/>
      <c r="EF70" s="8"/>
      <c r="EG70" s="8"/>
      <c r="EH70" s="8"/>
      <c r="EI70" s="8"/>
      <c r="EJ70" s="8"/>
      <c r="EK70" s="8"/>
      <c r="EL70" s="8"/>
      <c r="EM70" s="8"/>
      <c r="EN70" s="8"/>
      <c r="EO70" s="8"/>
      <c r="EP70" s="8"/>
      <c r="EQ70" s="8"/>
      <c r="ER70" s="8"/>
      <c r="ES70" s="8"/>
      <c r="ET70" s="8"/>
      <c r="EU70" s="8"/>
    </row>
    <row r="71" spans="1:151" s="3" customFormat="1" x14ac:dyDescent="0.3">
      <c r="A71" s="36">
        <v>43089</v>
      </c>
      <c r="B71" s="90" t="s">
        <v>174</v>
      </c>
      <c r="C71" s="15" t="s">
        <v>177</v>
      </c>
      <c r="D71" s="16"/>
      <c r="E71" s="17"/>
      <c r="F71" s="17"/>
      <c r="G71" s="17">
        <v>100</v>
      </c>
      <c r="H71" s="44">
        <f t="shared" si="0"/>
        <v>9488.8500000000058</v>
      </c>
      <c r="I71" s="15"/>
      <c r="J71" s="44">
        <f t="shared" si="4"/>
        <v>9462.909999999998</v>
      </c>
      <c r="K71" s="45">
        <f t="shared" si="5"/>
        <v>25.939999999999998</v>
      </c>
      <c r="L71" s="21"/>
      <c r="M71" s="50"/>
      <c r="N71" s="50"/>
      <c r="O71" s="50"/>
      <c r="P71" s="22"/>
      <c r="Q71" s="50"/>
      <c r="R71" s="50"/>
      <c r="S71" s="50"/>
      <c r="T71" s="50"/>
      <c r="U71" s="50"/>
      <c r="V71" s="50"/>
      <c r="W71" s="50"/>
      <c r="X71" s="17"/>
      <c r="Y71" s="50"/>
      <c r="Z71" s="50"/>
      <c r="AA71" s="50">
        <v>100</v>
      </c>
      <c r="AB71" s="50"/>
      <c r="AC71" s="23"/>
      <c r="AD71" s="85"/>
      <c r="AE71" s="24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8"/>
      <c r="CC71" s="8"/>
      <c r="CD71" s="8"/>
      <c r="CE71" s="8"/>
      <c r="CF71" s="8"/>
      <c r="CG71" s="8"/>
      <c r="CH71" s="8"/>
      <c r="CI71" s="8"/>
      <c r="CJ71" s="8"/>
      <c r="CK71" s="8"/>
      <c r="CL71" s="8"/>
      <c r="CM71" s="8"/>
      <c r="CN71" s="8"/>
      <c r="CO71" s="8"/>
      <c r="CP71" s="8"/>
      <c r="CQ71" s="8"/>
      <c r="CR71" s="8"/>
      <c r="CS71" s="8"/>
      <c r="CT71" s="8"/>
      <c r="CU71" s="8"/>
      <c r="CV71" s="8"/>
      <c r="CW71" s="8"/>
      <c r="CX71" s="8"/>
      <c r="CY71" s="8"/>
      <c r="CZ71" s="8"/>
      <c r="DA71" s="8"/>
      <c r="DB71" s="8"/>
      <c r="DC71" s="8"/>
      <c r="DD71" s="8"/>
      <c r="DE71" s="8"/>
      <c r="DF71" s="8"/>
      <c r="DG71" s="8"/>
      <c r="DH71" s="8"/>
      <c r="DI71" s="8"/>
      <c r="DJ71" s="8"/>
      <c r="DK71" s="8"/>
      <c r="DL71" s="8"/>
      <c r="DM71" s="8"/>
      <c r="DN71" s="8"/>
      <c r="DO71" s="8"/>
      <c r="DP71" s="8"/>
      <c r="DQ71" s="8"/>
      <c r="DR71" s="8"/>
      <c r="DS71" s="8"/>
      <c r="DT71" s="8"/>
      <c r="DU71" s="8"/>
      <c r="DV71" s="8"/>
      <c r="DW71" s="8"/>
      <c r="DX71" s="8"/>
      <c r="DY71" s="8"/>
      <c r="DZ71" s="8"/>
      <c r="EA71" s="8"/>
      <c r="EB71" s="8"/>
      <c r="EC71" s="8"/>
      <c r="ED71" s="8"/>
      <c r="EE71" s="8"/>
      <c r="EF71" s="8"/>
      <c r="EG71" s="8"/>
      <c r="EH71" s="8"/>
      <c r="EI71" s="8"/>
      <c r="EJ71" s="8"/>
      <c r="EK71" s="8"/>
      <c r="EL71" s="8"/>
      <c r="EM71" s="8"/>
      <c r="EN71" s="8"/>
      <c r="EO71" s="8"/>
      <c r="EP71" s="8"/>
      <c r="EQ71" s="8"/>
      <c r="ER71" s="8"/>
      <c r="ES71" s="8"/>
      <c r="ET71" s="8"/>
      <c r="EU71" s="8"/>
    </row>
    <row r="72" spans="1:151" s="3" customFormat="1" x14ac:dyDescent="0.3">
      <c r="A72" s="36">
        <v>43096</v>
      </c>
      <c r="B72" s="99" t="s">
        <v>175</v>
      </c>
      <c r="C72" s="58" t="s">
        <v>183</v>
      </c>
      <c r="D72" s="60"/>
      <c r="E72" s="57">
        <v>1512</v>
      </c>
      <c r="F72" s="17"/>
      <c r="G72" s="57"/>
      <c r="H72" s="44">
        <f t="shared" ref="H72:H92" si="6">H71+D72+E72-F72-G72</f>
        <v>11000.850000000006</v>
      </c>
      <c r="I72" s="15"/>
      <c r="J72" s="44">
        <f t="shared" si="4"/>
        <v>10974.909999999998</v>
      </c>
      <c r="K72" s="45">
        <f t="shared" si="5"/>
        <v>25.939999999999998</v>
      </c>
      <c r="L72" s="21"/>
      <c r="M72" s="50"/>
      <c r="N72" s="50"/>
      <c r="O72" s="50">
        <v>1512</v>
      </c>
      <c r="P72" s="22"/>
      <c r="Q72" s="50"/>
      <c r="R72" s="50"/>
      <c r="S72" s="50"/>
      <c r="T72" s="50"/>
      <c r="U72" s="50"/>
      <c r="V72" s="50"/>
      <c r="W72" s="50"/>
      <c r="X72" s="17"/>
      <c r="Y72" s="50"/>
      <c r="Z72" s="50"/>
      <c r="AA72" s="19"/>
      <c r="AB72" s="50"/>
      <c r="AC72" s="23"/>
      <c r="AD72" s="85"/>
      <c r="AE72" s="24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  <c r="BR72" s="8"/>
      <c r="BS72" s="8"/>
      <c r="BT72" s="8"/>
      <c r="BU72" s="8"/>
      <c r="BV72" s="8"/>
      <c r="BW72" s="8"/>
      <c r="BX72" s="8"/>
      <c r="BY72" s="8"/>
      <c r="BZ72" s="8"/>
      <c r="CA72" s="8"/>
      <c r="CB72" s="8"/>
      <c r="CC72" s="8"/>
      <c r="CD72" s="8"/>
      <c r="CE72" s="8"/>
      <c r="CF72" s="8"/>
      <c r="CG72" s="8"/>
      <c r="CH72" s="8"/>
      <c r="CI72" s="8"/>
      <c r="CJ72" s="8"/>
      <c r="CK72" s="8"/>
      <c r="CL72" s="8"/>
      <c r="CM72" s="8"/>
      <c r="CN72" s="8"/>
      <c r="CO72" s="8"/>
      <c r="CP72" s="8"/>
      <c r="CQ72" s="8"/>
      <c r="CR72" s="8"/>
      <c r="CS72" s="8"/>
      <c r="CT72" s="8"/>
      <c r="CU72" s="8"/>
      <c r="CV72" s="8"/>
      <c r="CW72" s="8"/>
      <c r="CX72" s="8"/>
      <c r="CY72" s="8"/>
      <c r="CZ72" s="8"/>
      <c r="DA72" s="8"/>
      <c r="DB72" s="8"/>
      <c r="DC72" s="8"/>
      <c r="DD72" s="8"/>
      <c r="DE72" s="8"/>
      <c r="DF72" s="8"/>
      <c r="DG72" s="8"/>
      <c r="DH72" s="8"/>
      <c r="DI72" s="8"/>
      <c r="DJ72" s="8"/>
      <c r="DK72" s="8"/>
      <c r="DL72" s="8"/>
      <c r="DM72" s="8"/>
      <c r="DN72" s="8"/>
      <c r="DO72" s="8"/>
      <c r="DP72" s="8"/>
      <c r="DQ72" s="8"/>
      <c r="DR72" s="8"/>
      <c r="DS72" s="8"/>
      <c r="DT72" s="8"/>
      <c r="DU72" s="8"/>
      <c r="DV72" s="8"/>
      <c r="DW72" s="8"/>
      <c r="DX72" s="8"/>
      <c r="DY72" s="8"/>
      <c r="DZ72" s="8"/>
      <c r="EA72" s="8"/>
      <c r="EB72" s="8"/>
      <c r="EC72" s="8"/>
      <c r="ED72" s="8"/>
      <c r="EE72" s="8"/>
      <c r="EF72" s="8"/>
      <c r="EG72" s="8"/>
      <c r="EH72" s="8"/>
      <c r="EI72" s="8"/>
      <c r="EJ72" s="8"/>
      <c r="EK72" s="8"/>
      <c r="EL72" s="8"/>
      <c r="EM72" s="8"/>
      <c r="EN72" s="8"/>
      <c r="EO72" s="8"/>
      <c r="EP72" s="8"/>
      <c r="EQ72" s="8"/>
      <c r="ER72" s="8"/>
      <c r="ES72" s="8"/>
      <c r="ET72" s="8"/>
      <c r="EU72" s="8"/>
    </row>
    <row r="73" spans="1:151" s="3" customFormat="1" x14ac:dyDescent="0.3">
      <c r="A73" s="36">
        <v>43097</v>
      </c>
      <c r="B73" s="99" t="s">
        <v>176</v>
      </c>
      <c r="C73" s="58" t="s">
        <v>179</v>
      </c>
      <c r="D73" s="60"/>
      <c r="E73" s="57"/>
      <c r="F73" s="17"/>
      <c r="G73" s="57">
        <v>25</v>
      </c>
      <c r="H73" s="44">
        <f t="shared" si="6"/>
        <v>10975.850000000006</v>
      </c>
      <c r="I73" s="15"/>
      <c r="J73" s="44">
        <f t="shared" si="4"/>
        <v>10949.909999999998</v>
      </c>
      <c r="K73" s="45">
        <f t="shared" si="5"/>
        <v>25.939999999999998</v>
      </c>
      <c r="L73" s="21"/>
      <c r="M73" s="50"/>
      <c r="N73" s="50"/>
      <c r="O73" s="50"/>
      <c r="P73" s="22"/>
      <c r="Q73" s="50"/>
      <c r="R73" s="50">
        <v>25</v>
      </c>
      <c r="S73" s="50"/>
      <c r="T73" s="50"/>
      <c r="U73" s="50"/>
      <c r="V73" s="57"/>
      <c r="W73" s="50"/>
      <c r="X73" s="50"/>
      <c r="Y73" s="50"/>
      <c r="Z73" s="50"/>
      <c r="AA73" s="50"/>
      <c r="AB73" s="50"/>
      <c r="AC73" s="23"/>
      <c r="AD73" s="85"/>
      <c r="AE73" s="24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  <c r="BR73" s="8"/>
      <c r="BS73" s="8"/>
      <c r="BT73" s="8"/>
      <c r="BU73" s="8"/>
      <c r="BV73" s="8"/>
      <c r="BW73" s="8"/>
      <c r="BX73" s="8"/>
      <c r="BY73" s="8"/>
      <c r="BZ73" s="8"/>
      <c r="CA73" s="8"/>
      <c r="CB73" s="8"/>
      <c r="CC73" s="8"/>
      <c r="CD73" s="8"/>
      <c r="CE73" s="8"/>
      <c r="CF73" s="8"/>
      <c r="CG73" s="8"/>
      <c r="CH73" s="8"/>
      <c r="CI73" s="8"/>
      <c r="CJ73" s="8"/>
      <c r="CK73" s="8"/>
      <c r="CL73" s="8"/>
      <c r="CM73" s="8"/>
      <c r="CN73" s="8"/>
      <c r="CO73" s="8"/>
      <c r="CP73" s="8"/>
      <c r="CQ73" s="8"/>
      <c r="CR73" s="8"/>
      <c r="CS73" s="8"/>
      <c r="CT73" s="8"/>
      <c r="CU73" s="8"/>
      <c r="CV73" s="8"/>
      <c r="CW73" s="8"/>
      <c r="CX73" s="8"/>
      <c r="CY73" s="8"/>
      <c r="CZ73" s="8"/>
      <c r="DA73" s="8"/>
      <c r="DB73" s="8"/>
      <c r="DC73" s="8"/>
      <c r="DD73" s="8"/>
      <c r="DE73" s="8"/>
      <c r="DF73" s="8"/>
      <c r="DG73" s="8"/>
      <c r="DH73" s="8"/>
      <c r="DI73" s="8"/>
      <c r="DJ73" s="8"/>
      <c r="DK73" s="8"/>
      <c r="DL73" s="8"/>
      <c r="DM73" s="8"/>
      <c r="DN73" s="8"/>
      <c r="DO73" s="8"/>
      <c r="DP73" s="8"/>
      <c r="DQ73" s="8"/>
      <c r="DR73" s="8"/>
      <c r="DS73" s="8"/>
      <c r="DT73" s="8"/>
      <c r="DU73" s="8"/>
      <c r="DV73" s="8"/>
      <c r="DW73" s="8"/>
      <c r="DX73" s="8"/>
      <c r="DY73" s="8"/>
      <c r="DZ73" s="8"/>
      <c r="EA73" s="8"/>
      <c r="EB73" s="8"/>
      <c r="EC73" s="8"/>
      <c r="ED73" s="8"/>
      <c r="EE73" s="8"/>
      <c r="EF73" s="8"/>
      <c r="EG73" s="8"/>
      <c r="EH73" s="8"/>
      <c r="EI73" s="8"/>
      <c r="EJ73" s="8"/>
      <c r="EK73" s="8"/>
      <c r="EL73" s="8"/>
      <c r="EM73" s="8"/>
      <c r="EN73" s="8"/>
      <c r="EO73" s="8"/>
      <c r="EP73" s="8"/>
      <c r="EQ73" s="8"/>
      <c r="ER73" s="8"/>
      <c r="ES73" s="8"/>
      <c r="ET73" s="8"/>
      <c r="EU73" s="8"/>
    </row>
    <row r="74" spans="1:151" s="3" customFormat="1" x14ac:dyDescent="0.3">
      <c r="A74" s="36">
        <v>43081</v>
      </c>
      <c r="B74" s="99" t="s">
        <v>187</v>
      </c>
      <c r="C74" s="58" t="s">
        <v>184</v>
      </c>
      <c r="D74" s="60"/>
      <c r="E74" s="116"/>
      <c r="F74" s="17"/>
      <c r="G74" s="57">
        <v>235.39</v>
      </c>
      <c r="H74" s="44">
        <f t="shared" si="6"/>
        <v>10740.460000000006</v>
      </c>
      <c r="I74" s="15"/>
      <c r="J74" s="44">
        <f t="shared" si="4"/>
        <v>10714.519999999999</v>
      </c>
      <c r="K74" s="45">
        <f t="shared" si="5"/>
        <v>25.939999999999998</v>
      </c>
      <c r="L74" s="21"/>
      <c r="M74" s="50"/>
      <c r="N74" s="50"/>
      <c r="O74" s="50"/>
      <c r="P74" s="22"/>
      <c r="Q74" s="50">
        <v>235.39</v>
      </c>
      <c r="R74" s="50"/>
      <c r="S74" s="50"/>
      <c r="T74" s="50"/>
      <c r="U74" s="50"/>
      <c r="V74" s="57"/>
      <c r="W74" s="50"/>
      <c r="X74" s="50"/>
      <c r="Y74" s="50"/>
      <c r="Z74" s="50"/>
      <c r="AA74" s="50"/>
      <c r="AB74" s="50"/>
      <c r="AC74" s="23"/>
      <c r="AD74" s="85"/>
      <c r="AE74" s="24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CD74" s="8"/>
      <c r="CE74" s="8"/>
      <c r="CF74" s="8"/>
      <c r="CG74" s="8"/>
      <c r="CH74" s="8"/>
      <c r="CI74" s="8"/>
      <c r="CJ74" s="8"/>
      <c r="CK74" s="8"/>
      <c r="CL74" s="8"/>
      <c r="CM74" s="8"/>
      <c r="CN74" s="8"/>
      <c r="CO74" s="8"/>
      <c r="CP74" s="8"/>
      <c r="CQ74" s="8"/>
      <c r="CR74" s="8"/>
      <c r="CS74" s="8"/>
      <c r="CT74" s="8"/>
      <c r="CU74" s="8"/>
      <c r="CV74" s="8"/>
      <c r="CW74" s="8"/>
      <c r="CX74" s="8"/>
      <c r="CY74" s="8"/>
      <c r="CZ74" s="8"/>
      <c r="DA74" s="8"/>
      <c r="DB74" s="8"/>
      <c r="DC74" s="8"/>
      <c r="DD74" s="8"/>
      <c r="DE74" s="8"/>
      <c r="DF74" s="8"/>
      <c r="DG74" s="8"/>
      <c r="DH74" s="8"/>
      <c r="DI74" s="8"/>
      <c r="DJ74" s="8"/>
      <c r="DK74" s="8"/>
      <c r="DL74" s="8"/>
      <c r="DM74" s="8"/>
      <c r="DN74" s="8"/>
      <c r="DO74" s="8"/>
      <c r="DP74" s="8"/>
      <c r="DQ74" s="8"/>
      <c r="DR74" s="8"/>
      <c r="DS74" s="8"/>
      <c r="DT74" s="8"/>
      <c r="DU74" s="8"/>
      <c r="DV74" s="8"/>
      <c r="DW74" s="8"/>
      <c r="DX74" s="8"/>
      <c r="DY74" s="8"/>
      <c r="DZ74" s="8"/>
      <c r="EA74" s="8"/>
      <c r="EB74" s="8"/>
      <c r="EC74" s="8"/>
      <c r="ED74" s="8"/>
      <c r="EE74" s="8"/>
      <c r="EF74" s="8"/>
      <c r="EG74" s="8"/>
      <c r="EH74" s="8"/>
      <c r="EI74" s="8"/>
      <c r="EJ74" s="8"/>
      <c r="EK74" s="8"/>
      <c r="EL74" s="8"/>
      <c r="EM74" s="8"/>
      <c r="EN74" s="8"/>
      <c r="EO74" s="8"/>
      <c r="EP74" s="8"/>
      <c r="EQ74" s="8"/>
      <c r="ER74" s="8"/>
      <c r="ES74" s="8"/>
      <c r="ET74" s="8"/>
      <c r="EU74" s="8"/>
    </row>
    <row r="75" spans="1:151" s="3" customFormat="1" x14ac:dyDescent="0.3">
      <c r="A75" s="59">
        <v>43081</v>
      </c>
      <c r="B75" s="99" t="s">
        <v>196</v>
      </c>
      <c r="C75" s="58" t="s">
        <v>197</v>
      </c>
      <c r="D75" s="60"/>
      <c r="E75" s="116"/>
      <c r="F75" s="17"/>
      <c r="G75" s="57">
        <v>1512</v>
      </c>
      <c r="H75" s="44">
        <f t="shared" si="6"/>
        <v>9228.4600000000064</v>
      </c>
      <c r="I75" s="15"/>
      <c r="J75" s="44">
        <f t="shared" si="4"/>
        <v>9202.5199999999986</v>
      </c>
      <c r="K75" s="45">
        <f t="shared" si="5"/>
        <v>25.939999999999998</v>
      </c>
      <c r="L75" s="21"/>
      <c r="M75" s="50"/>
      <c r="N75" s="50"/>
      <c r="O75" s="50"/>
      <c r="P75" s="22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>
        <v>1512</v>
      </c>
      <c r="AB75" s="50"/>
      <c r="AC75" s="23"/>
      <c r="AD75" s="85"/>
      <c r="AE75" s="24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8"/>
      <c r="CS75" s="8"/>
      <c r="CT75" s="8"/>
      <c r="CU75" s="8"/>
      <c r="CV75" s="8"/>
      <c r="CW75" s="8"/>
      <c r="CX75" s="8"/>
      <c r="CY75" s="8"/>
      <c r="CZ75" s="8"/>
      <c r="DA75" s="8"/>
      <c r="DB75" s="8"/>
      <c r="DC75" s="8"/>
      <c r="DD75" s="8"/>
      <c r="DE75" s="8"/>
      <c r="DF75" s="8"/>
      <c r="DG75" s="8"/>
      <c r="DH75" s="8"/>
      <c r="DI75" s="8"/>
      <c r="DJ75" s="8"/>
      <c r="DK75" s="8"/>
      <c r="DL75" s="8"/>
      <c r="DM75" s="8"/>
      <c r="DN75" s="8"/>
      <c r="DO75" s="8"/>
      <c r="DP75" s="8"/>
      <c r="DQ75" s="8"/>
      <c r="DR75" s="8"/>
      <c r="DS75" s="8"/>
      <c r="DT75" s="8"/>
      <c r="DU75" s="8"/>
      <c r="DV75" s="8"/>
      <c r="DW75" s="8"/>
      <c r="DX75" s="8"/>
      <c r="DY75" s="8"/>
      <c r="DZ75" s="8"/>
      <c r="EA75" s="8"/>
      <c r="EB75" s="8"/>
      <c r="EC75" s="8"/>
      <c r="ED75" s="8"/>
      <c r="EE75" s="8"/>
      <c r="EF75" s="8"/>
      <c r="EG75" s="8"/>
      <c r="EH75" s="8"/>
      <c r="EI75" s="8"/>
      <c r="EJ75" s="8"/>
      <c r="EK75" s="8"/>
      <c r="EL75" s="8"/>
      <c r="EM75" s="8"/>
      <c r="EN75" s="8"/>
      <c r="EO75" s="8"/>
      <c r="EP75" s="8"/>
      <c r="EQ75" s="8"/>
      <c r="ER75" s="8"/>
      <c r="ES75" s="8"/>
      <c r="ET75" s="8"/>
      <c r="EU75" s="8"/>
    </row>
    <row r="76" spans="1:151" s="3" customFormat="1" x14ac:dyDescent="0.3">
      <c r="A76" s="59">
        <v>43129</v>
      </c>
      <c r="B76" s="99" t="s">
        <v>199</v>
      </c>
      <c r="C76" s="58" t="s">
        <v>201</v>
      </c>
      <c r="D76" s="60"/>
      <c r="E76" s="57"/>
      <c r="F76" s="17"/>
      <c r="G76" s="57">
        <v>25</v>
      </c>
      <c r="H76" s="44">
        <f t="shared" si="6"/>
        <v>9203.4600000000064</v>
      </c>
      <c r="I76" s="15"/>
      <c r="J76" s="44">
        <f t="shared" si="4"/>
        <v>9177.5199999999986</v>
      </c>
      <c r="K76" s="45">
        <f t="shared" si="5"/>
        <v>25.939999999999998</v>
      </c>
      <c r="L76" s="21"/>
      <c r="M76" s="50"/>
      <c r="N76" s="50"/>
      <c r="O76" s="50"/>
      <c r="P76" s="22"/>
      <c r="Q76" s="50"/>
      <c r="R76" s="50">
        <v>25</v>
      </c>
      <c r="S76" s="50"/>
      <c r="T76" s="50"/>
      <c r="U76" s="57"/>
      <c r="V76" s="50"/>
      <c r="W76" s="50"/>
      <c r="X76" s="50"/>
      <c r="Y76" s="50"/>
      <c r="Z76" s="50"/>
      <c r="AA76" s="50"/>
      <c r="AB76" s="50"/>
      <c r="AC76" s="23"/>
      <c r="AD76" s="85"/>
      <c r="AE76" s="24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CD76" s="8"/>
      <c r="CE76" s="8"/>
      <c r="CF76" s="8"/>
      <c r="CG76" s="8"/>
      <c r="CH76" s="8"/>
      <c r="CI76" s="8"/>
      <c r="CJ76" s="8"/>
      <c r="CK76" s="8"/>
      <c r="CL76" s="8"/>
      <c r="CM76" s="8"/>
      <c r="CN76" s="8"/>
      <c r="CO76" s="8"/>
      <c r="CP76" s="8"/>
      <c r="CQ76" s="8"/>
      <c r="CR76" s="8"/>
      <c r="CS76" s="8"/>
      <c r="CT76" s="8"/>
      <c r="CU76" s="8"/>
      <c r="CV76" s="8"/>
      <c r="CW76" s="8"/>
      <c r="CX76" s="8"/>
      <c r="CY76" s="8"/>
      <c r="CZ76" s="8"/>
      <c r="DA76" s="8"/>
      <c r="DB76" s="8"/>
      <c r="DC76" s="8"/>
      <c r="DD76" s="8"/>
      <c r="DE76" s="8"/>
      <c r="DF76" s="8"/>
      <c r="DG76" s="8"/>
      <c r="DH76" s="8"/>
      <c r="DI76" s="8"/>
      <c r="DJ76" s="8"/>
      <c r="DK76" s="8"/>
      <c r="DL76" s="8"/>
      <c r="DM76" s="8"/>
      <c r="DN76" s="8"/>
      <c r="DO76" s="8"/>
      <c r="DP76" s="8"/>
      <c r="DQ76" s="8"/>
      <c r="DR76" s="8"/>
      <c r="DS76" s="8"/>
      <c r="DT76" s="8"/>
      <c r="DU76" s="8"/>
      <c r="DV76" s="8"/>
      <c r="DW76" s="8"/>
      <c r="DX76" s="8"/>
      <c r="DY76" s="8"/>
      <c r="DZ76" s="8"/>
      <c r="EA76" s="8"/>
      <c r="EB76" s="8"/>
      <c r="EC76" s="8"/>
      <c r="ED76" s="8"/>
      <c r="EE76" s="8"/>
      <c r="EF76" s="8"/>
      <c r="EG76" s="8"/>
      <c r="EH76" s="8"/>
      <c r="EI76" s="8"/>
      <c r="EJ76" s="8"/>
      <c r="EK76" s="8"/>
      <c r="EL76" s="8"/>
      <c r="EM76" s="8"/>
      <c r="EN76" s="8"/>
      <c r="EO76" s="8"/>
      <c r="EP76" s="8"/>
      <c r="EQ76" s="8"/>
      <c r="ER76" s="8"/>
      <c r="ES76" s="8"/>
      <c r="ET76" s="8"/>
      <c r="EU76" s="8"/>
    </row>
    <row r="77" spans="1:151" s="3" customFormat="1" x14ac:dyDescent="0.3">
      <c r="A77" s="59">
        <v>43133</v>
      </c>
      <c r="B77" s="99" t="s">
        <v>200</v>
      </c>
      <c r="C77" s="58" t="s">
        <v>202</v>
      </c>
      <c r="D77" s="60"/>
      <c r="E77" s="57"/>
      <c r="F77" s="17"/>
      <c r="G77" s="57">
        <v>43.54</v>
      </c>
      <c r="H77" s="44">
        <f t="shared" si="6"/>
        <v>9159.9200000000055</v>
      </c>
      <c r="I77" s="15"/>
      <c r="J77" s="44">
        <f t="shared" si="4"/>
        <v>9133.9799999999977</v>
      </c>
      <c r="K77" s="45">
        <f t="shared" si="5"/>
        <v>25.939999999999998</v>
      </c>
      <c r="L77" s="21"/>
      <c r="M77" s="50"/>
      <c r="N77" s="50"/>
      <c r="O77" s="50"/>
      <c r="P77" s="22"/>
      <c r="Q77" s="57"/>
      <c r="R77" s="50"/>
      <c r="S77" s="50">
        <v>43.54</v>
      </c>
      <c r="T77" s="50"/>
      <c r="U77" s="50"/>
      <c r="V77" s="50"/>
      <c r="W77" s="50"/>
      <c r="X77" s="50"/>
      <c r="Y77" s="50"/>
      <c r="Z77" s="50"/>
      <c r="AA77" s="50"/>
      <c r="AB77" s="50"/>
      <c r="AC77" s="23"/>
      <c r="AD77" s="85"/>
      <c r="AE77" s="24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8"/>
      <c r="CD77" s="8"/>
      <c r="CE77" s="8"/>
      <c r="CF77" s="8"/>
      <c r="CG77" s="8"/>
      <c r="CH77" s="8"/>
      <c r="CI77" s="8"/>
      <c r="CJ77" s="8"/>
      <c r="CK77" s="8"/>
      <c r="CL77" s="8"/>
      <c r="CM77" s="8"/>
      <c r="CN77" s="8"/>
      <c r="CO77" s="8"/>
      <c r="CP77" s="8"/>
      <c r="CQ77" s="8"/>
      <c r="CR77" s="8"/>
      <c r="CS77" s="8"/>
      <c r="CT77" s="8"/>
      <c r="CU77" s="8"/>
      <c r="CV77" s="8"/>
      <c r="CW77" s="8"/>
      <c r="CX77" s="8"/>
      <c r="CY77" s="8"/>
      <c r="CZ77" s="8"/>
      <c r="DA77" s="8"/>
      <c r="DB77" s="8"/>
      <c r="DC77" s="8"/>
      <c r="DD77" s="8"/>
      <c r="DE77" s="8"/>
      <c r="DF77" s="8"/>
      <c r="DG77" s="8"/>
      <c r="DH77" s="8"/>
      <c r="DI77" s="8"/>
      <c r="DJ77" s="8"/>
      <c r="DK77" s="8"/>
      <c r="DL77" s="8"/>
      <c r="DM77" s="8"/>
      <c r="DN77" s="8"/>
      <c r="DO77" s="8"/>
      <c r="DP77" s="8"/>
      <c r="DQ77" s="8"/>
      <c r="DR77" s="8"/>
      <c r="DS77" s="8"/>
      <c r="DT77" s="8"/>
      <c r="DU77" s="8"/>
      <c r="DV77" s="8"/>
      <c r="DW77" s="8"/>
      <c r="DX77" s="8"/>
      <c r="DY77" s="8"/>
      <c r="DZ77" s="8"/>
      <c r="EA77" s="8"/>
      <c r="EB77" s="8"/>
      <c r="EC77" s="8"/>
      <c r="ED77" s="8"/>
      <c r="EE77" s="8"/>
      <c r="EF77" s="8"/>
      <c r="EG77" s="8"/>
      <c r="EH77" s="8"/>
      <c r="EI77" s="8"/>
      <c r="EJ77" s="8"/>
      <c r="EK77" s="8"/>
      <c r="EL77" s="8"/>
      <c r="EM77" s="8"/>
      <c r="EN77" s="8"/>
      <c r="EO77" s="8"/>
      <c r="EP77" s="8"/>
      <c r="EQ77" s="8"/>
      <c r="ER77" s="8"/>
      <c r="ES77" s="8"/>
      <c r="ET77" s="8"/>
      <c r="EU77" s="8"/>
    </row>
    <row r="78" spans="1:151" s="3" customFormat="1" x14ac:dyDescent="0.3">
      <c r="A78" s="59">
        <v>43137</v>
      </c>
      <c r="B78" s="99" t="s">
        <v>192</v>
      </c>
      <c r="C78" s="58" t="s">
        <v>193</v>
      </c>
      <c r="D78" s="60"/>
      <c r="E78" s="116"/>
      <c r="F78" s="17"/>
      <c r="G78" s="57">
        <v>8</v>
      </c>
      <c r="H78" s="44">
        <f t="shared" si="6"/>
        <v>9151.9200000000055</v>
      </c>
      <c r="I78" s="15"/>
      <c r="J78" s="44">
        <f t="shared" si="4"/>
        <v>9125.9799999999977</v>
      </c>
      <c r="K78" s="45">
        <f t="shared" si="5"/>
        <v>25.939999999999998</v>
      </c>
      <c r="L78" s="21"/>
      <c r="M78" s="50"/>
      <c r="N78" s="50"/>
      <c r="O78" s="50"/>
      <c r="P78" s="22"/>
      <c r="Q78" s="57"/>
      <c r="R78" s="50"/>
      <c r="S78" s="50"/>
      <c r="T78" s="50"/>
      <c r="U78" s="50"/>
      <c r="V78" s="50"/>
      <c r="W78" s="50"/>
      <c r="X78" s="50">
        <v>8</v>
      </c>
      <c r="Y78" s="50"/>
      <c r="Z78" s="50"/>
      <c r="AA78" s="50"/>
      <c r="AB78" s="50"/>
      <c r="AC78" s="23"/>
      <c r="AD78" s="85"/>
      <c r="AE78" s="24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  <c r="CG78" s="8"/>
      <c r="CH78" s="8"/>
      <c r="CI78" s="8"/>
      <c r="CJ78" s="8"/>
      <c r="CK78" s="8"/>
      <c r="CL78" s="8"/>
      <c r="CM78" s="8"/>
      <c r="CN78" s="8"/>
      <c r="CO78" s="8"/>
      <c r="CP78" s="8"/>
      <c r="CQ78" s="8"/>
      <c r="CR78" s="8"/>
      <c r="CS78" s="8"/>
      <c r="CT78" s="8"/>
      <c r="CU78" s="8"/>
      <c r="CV78" s="8"/>
      <c r="CW78" s="8"/>
      <c r="CX78" s="8"/>
      <c r="CY78" s="8"/>
      <c r="CZ78" s="8"/>
      <c r="DA78" s="8"/>
      <c r="DB78" s="8"/>
      <c r="DC78" s="8"/>
      <c r="DD78" s="8"/>
      <c r="DE78" s="8"/>
      <c r="DF78" s="8"/>
      <c r="DG78" s="8"/>
      <c r="DH78" s="8"/>
      <c r="DI78" s="8"/>
      <c r="DJ78" s="8"/>
      <c r="DK78" s="8"/>
      <c r="DL78" s="8"/>
      <c r="DM78" s="8"/>
      <c r="DN78" s="8"/>
      <c r="DO78" s="8"/>
      <c r="DP78" s="8"/>
      <c r="DQ78" s="8"/>
      <c r="DR78" s="8"/>
      <c r="DS78" s="8"/>
      <c r="DT78" s="8"/>
      <c r="DU78" s="8"/>
      <c r="DV78" s="8"/>
      <c r="DW78" s="8"/>
      <c r="DX78" s="8"/>
      <c r="DY78" s="8"/>
      <c r="DZ78" s="8"/>
      <c r="EA78" s="8"/>
      <c r="EB78" s="8"/>
      <c r="EC78" s="8"/>
      <c r="ED78" s="8"/>
      <c r="EE78" s="8"/>
      <c r="EF78" s="8"/>
      <c r="EG78" s="8"/>
      <c r="EH78" s="8"/>
      <c r="EI78" s="8"/>
      <c r="EJ78" s="8"/>
      <c r="EK78" s="8"/>
      <c r="EL78" s="8"/>
      <c r="EM78" s="8"/>
      <c r="EN78" s="8"/>
      <c r="EO78" s="8"/>
      <c r="EP78" s="8"/>
      <c r="EQ78" s="8"/>
      <c r="ER78" s="8"/>
      <c r="ES78" s="8"/>
      <c r="ET78" s="8"/>
      <c r="EU78" s="8"/>
    </row>
    <row r="79" spans="1:151" s="3" customFormat="1" x14ac:dyDescent="0.3">
      <c r="A79" s="59">
        <v>43137</v>
      </c>
      <c r="B79" s="99" t="s">
        <v>181</v>
      </c>
      <c r="C79" s="58" t="s">
        <v>182</v>
      </c>
      <c r="D79" s="60"/>
      <c r="E79" s="116"/>
      <c r="F79" s="17"/>
      <c r="G79" s="57">
        <v>235.39</v>
      </c>
      <c r="H79" s="44">
        <f t="shared" si="6"/>
        <v>8916.5300000000061</v>
      </c>
      <c r="I79" s="15"/>
      <c r="J79" s="44">
        <f t="shared" si="4"/>
        <v>8890.5899999999983</v>
      </c>
      <c r="K79" s="45">
        <f t="shared" si="5"/>
        <v>25.939999999999998</v>
      </c>
      <c r="L79" s="21"/>
      <c r="M79" s="50"/>
      <c r="N79" s="50"/>
      <c r="O79" s="50"/>
      <c r="P79" s="22"/>
      <c r="Q79" s="57">
        <v>235.39</v>
      </c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23"/>
      <c r="AD79" s="85"/>
      <c r="AE79" s="24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8"/>
      <c r="CW79" s="8"/>
      <c r="CX79" s="8"/>
      <c r="CY79" s="8"/>
      <c r="CZ79" s="8"/>
      <c r="DA79" s="8"/>
      <c r="DB79" s="8"/>
      <c r="DC79" s="8"/>
      <c r="DD79" s="8"/>
      <c r="DE79" s="8"/>
      <c r="DF79" s="8"/>
      <c r="DG79" s="8"/>
      <c r="DH79" s="8"/>
      <c r="DI79" s="8"/>
      <c r="DJ79" s="8"/>
      <c r="DK79" s="8"/>
      <c r="DL79" s="8"/>
      <c r="DM79" s="8"/>
      <c r="DN79" s="8"/>
      <c r="DO79" s="8"/>
      <c r="DP79" s="8"/>
      <c r="DQ79" s="8"/>
      <c r="DR79" s="8"/>
      <c r="DS79" s="8"/>
      <c r="DT79" s="8"/>
      <c r="DU79" s="8"/>
      <c r="DV79" s="8"/>
      <c r="DW79" s="8"/>
      <c r="DX79" s="8"/>
      <c r="DY79" s="8"/>
      <c r="DZ79" s="8"/>
      <c r="EA79" s="8"/>
      <c r="EB79" s="8"/>
      <c r="EC79" s="8"/>
      <c r="ED79" s="8"/>
      <c r="EE79" s="8"/>
      <c r="EF79" s="8"/>
      <c r="EG79" s="8"/>
      <c r="EH79" s="8"/>
      <c r="EI79" s="8"/>
      <c r="EJ79" s="8"/>
      <c r="EK79" s="8"/>
      <c r="EL79" s="8"/>
      <c r="EM79" s="8"/>
      <c r="EN79" s="8"/>
      <c r="EO79" s="8"/>
      <c r="EP79" s="8"/>
      <c r="EQ79" s="8"/>
      <c r="ER79" s="8"/>
      <c r="ES79" s="8"/>
      <c r="ET79" s="8"/>
      <c r="EU79" s="8"/>
    </row>
    <row r="80" spans="1:151" s="3" customFormat="1" x14ac:dyDescent="0.3">
      <c r="A80" s="59">
        <v>43137</v>
      </c>
      <c r="B80" s="99" t="s">
        <v>190</v>
      </c>
      <c r="C80" s="58" t="s">
        <v>191</v>
      </c>
      <c r="D80" s="60"/>
      <c r="E80" s="116"/>
      <c r="F80" s="17"/>
      <c r="G80" s="57">
        <v>480</v>
      </c>
      <c r="H80" s="44">
        <f t="shared" si="6"/>
        <v>8436.5300000000061</v>
      </c>
      <c r="I80" s="15"/>
      <c r="J80" s="44">
        <f t="shared" si="4"/>
        <v>8410.5899999999983</v>
      </c>
      <c r="K80" s="45">
        <f t="shared" si="5"/>
        <v>25.939999999999998</v>
      </c>
      <c r="L80" s="21"/>
      <c r="M80" s="50"/>
      <c r="N80" s="50"/>
      <c r="O80" s="50"/>
      <c r="P80" s="22"/>
      <c r="Q80" s="57"/>
      <c r="R80" s="50"/>
      <c r="S80" s="50"/>
      <c r="T80" s="50"/>
      <c r="U80" s="50"/>
      <c r="V80" s="50">
        <v>480</v>
      </c>
      <c r="W80" s="50"/>
      <c r="X80" s="50"/>
      <c r="Y80" s="50"/>
      <c r="Z80" s="50"/>
      <c r="AA80" s="50"/>
      <c r="AB80" s="50"/>
      <c r="AC80" s="23"/>
      <c r="AD80" s="85"/>
      <c r="AE80" s="24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8"/>
      <c r="CG80" s="8"/>
      <c r="CH80" s="8"/>
      <c r="CI80" s="8"/>
      <c r="CJ80" s="8"/>
      <c r="CK80" s="8"/>
      <c r="CL80" s="8"/>
      <c r="CM80" s="8"/>
      <c r="CN80" s="8"/>
      <c r="CO80" s="8"/>
      <c r="CP80" s="8"/>
      <c r="CQ80" s="8"/>
      <c r="CR80" s="8"/>
      <c r="CS80" s="8"/>
      <c r="CT80" s="8"/>
      <c r="CU80" s="8"/>
      <c r="CV80" s="8"/>
      <c r="CW80" s="8"/>
      <c r="CX80" s="8"/>
      <c r="CY80" s="8"/>
      <c r="CZ80" s="8"/>
      <c r="DA80" s="8"/>
      <c r="DB80" s="8"/>
      <c r="DC80" s="8"/>
      <c r="DD80" s="8"/>
      <c r="DE80" s="8"/>
      <c r="DF80" s="8"/>
      <c r="DG80" s="8"/>
      <c r="DH80" s="8"/>
      <c r="DI80" s="8"/>
      <c r="DJ80" s="8"/>
      <c r="DK80" s="8"/>
      <c r="DL80" s="8"/>
      <c r="DM80" s="8"/>
      <c r="DN80" s="8"/>
      <c r="DO80" s="8"/>
      <c r="DP80" s="8"/>
      <c r="DQ80" s="8"/>
      <c r="DR80" s="8"/>
      <c r="DS80" s="8"/>
      <c r="DT80" s="8"/>
      <c r="DU80" s="8"/>
      <c r="DV80" s="8"/>
      <c r="DW80" s="8"/>
      <c r="DX80" s="8"/>
      <c r="DY80" s="8"/>
      <c r="DZ80" s="8"/>
      <c r="EA80" s="8"/>
      <c r="EB80" s="8"/>
      <c r="EC80" s="8"/>
      <c r="ED80" s="8"/>
      <c r="EE80" s="8"/>
      <c r="EF80" s="8"/>
      <c r="EG80" s="8"/>
      <c r="EH80" s="8"/>
      <c r="EI80" s="8"/>
      <c r="EJ80" s="8"/>
      <c r="EK80" s="8"/>
      <c r="EL80" s="8"/>
      <c r="EM80" s="8"/>
      <c r="EN80" s="8"/>
      <c r="EO80" s="8"/>
      <c r="EP80" s="8"/>
      <c r="EQ80" s="8"/>
      <c r="ER80" s="8"/>
      <c r="ES80" s="8"/>
      <c r="ET80" s="8"/>
      <c r="EU80" s="8"/>
    </row>
    <row r="81" spans="1:151" s="3" customFormat="1" x14ac:dyDescent="0.3">
      <c r="A81" s="59">
        <v>43137</v>
      </c>
      <c r="B81" s="99" t="s">
        <v>195</v>
      </c>
      <c r="C81" s="58" t="s">
        <v>194</v>
      </c>
      <c r="D81" s="60"/>
      <c r="E81" s="116"/>
      <c r="F81" s="17"/>
      <c r="G81" s="57">
        <v>36</v>
      </c>
      <c r="H81" s="44">
        <f t="shared" si="6"/>
        <v>8400.5300000000061</v>
      </c>
      <c r="I81" s="15"/>
      <c r="J81" s="44">
        <f t="shared" si="4"/>
        <v>8374.5899999999983</v>
      </c>
      <c r="K81" s="45">
        <f t="shared" si="5"/>
        <v>25.939999999999998</v>
      </c>
      <c r="L81" s="21"/>
      <c r="M81" s="50"/>
      <c r="N81" s="50"/>
      <c r="O81" s="50"/>
      <c r="P81" s="22"/>
      <c r="Q81" s="57"/>
      <c r="R81" s="50"/>
      <c r="S81" s="50"/>
      <c r="T81" s="50"/>
      <c r="U81" s="50"/>
      <c r="V81" s="50">
        <v>36</v>
      </c>
      <c r="W81" s="50"/>
      <c r="X81" s="50"/>
      <c r="Y81" s="50"/>
      <c r="Z81" s="50"/>
      <c r="AA81" s="50"/>
      <c r="AB81" s="50"/>
      <c r="AC81" s="23"/>
      <c r="AD81" s="85"/>
      <c r="AE81" s="24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  <c r="BR81" s="8"/>
      <c r="BS81" s="8"/>
      <c r="BT81" s="8"/>
      <c r="BU81" s="8"/>
      <c r="BV81" s="8"/>
      <c r="BW81" s="8"/>
      <c r="BX81" s="8"/>
      <c r="BY81" s="8"/>
      <c r="BZ81" s="8"/>
      <c r="CA81" s="8"/>
      <c r="CB81" s="8"/>
      <c r="CC81" s="8"/>
      <c r="CD81" s="8"/>
      <c r="CE81" s="8"/>
      <c r="CF81" s="8"/>
      <c r="CG81" s="8"/>
      <c r="CH81" s="8"/>
      <c r="CI81" s="8"/>
      <c r="CJ81" s="8"/>
      <c r="CK81" s="8"/>
      <c r="CL81" s="8"/>
      <c r="CM81" s="8"/>
      <c r="CN81" s="8"/>
      <c r="CO81" s="8"/>
      <c r="CP81" s="8"/>
      <c r="CQ81" s="8"/>
      <c r="CR81" s="8"/>
      <c r="CS81" s="8"/>
      <c r="CT81" s="8"/>
      <c r="CU81" s="8"/>
      <c r="CV81" s="8"/>
      <c r="CW81" s="8"/>
      <c r="CX81" s="8"/>
      <c r="CY81" s="8"/>
      <c r="CZ81" s="8"/>
      <c r="DA81" s="8"/>
      <c r="DB81" s="8"/>
      <c r="DC81" s="8"/>
      <c r="DD81" s="8"/>
      <c r="DE81" s="8"/>
      <c r="DF81" s="8"/>
      <c r="DG81" s="8"/>
      <c r="DH81" s="8"/>
      <c r="DI81" s="8"/>
      <c r="DJ81" s="8"/>
      <c r="DK81" s="8"/>
      <c r="DL81" s="8"/>
      <c r="DM81" s="8"/>
      <c r="DN81" s="8"/>
      <c r="DO81" s="8"/>
      <c r="DP81" s="8"/>
      <c r="DQ81" s="8"/>
      <c r="DR81" s="8"/>
      <c r="DS81" s="8"/>
      <c r="DT81" s="8"/>
      <c r="DU81" s="8"/>
      <c r="DV81" s="8"/>
      <c r="DW81" s="8"/>
      <c r="DX81" s="8"/>
      <c r="DY81" s="8"/>
      <c r="DZ81" s="8"/>
      <c r="EA81" s="8"/>
      <c r="EB81" s="8"/>
      <c r="EC81" s="8"/>
      <c r="ED81" s="8"/>
      <c r="EE81" s="8"/>
      <c r="EF81" s="8"/>
      <c r="EG81" s="8"/>
      <c r="EH81" s="8"/>
      <c r="EI81" s="8"/>
      <c r="EJ81" s="8"/>
      <c r="EK81" s="8"/>
      <c r="EL81" s="8"/>
      <c r="EM81" s="8"/>
      <c r="EN81" s="8"/>
      <c r="EO81" s="8"/>
      <c r="EP81" s="8"/>
      <c r="EQ81" s="8"/>
      <c r="ER81" s="8"/>
      <c r="ES81" s="8"/>
      <c r="ET81" s="8"/>
      <c r="EU81" s="8"/>
    </row>
    <row r="82" spans="1:151" s="3" customFormat="1" x14ac:dyDescent="0.3">
      <c r="A82" s="59">
        <v>43137</v>
      </c>
      <c r="B82" s="99" t="s">
        <v>188</v>
      </c>
      <c r="C82" s="58" t="s">
        <v>189</v>
      </c>
      <c r="D82" s="60"/>
      <c r="E82" s="116"/>
      <c r="F82" s="17"/>
      <c r="G82" s="57">
        <v>61.85</v>
      </c>
      <c r="H82" s="44">
        <f t="shared" si="6"/>
        <v>8338.6800000000057</v>
      </c>
      <c r="I82" s="15"/>
      <c r="J82" s="44">
        <f t="shared" si="4"/>
        <v>8312.739999999998</v>
      </c>
      <c r="K82" s="45">
        <f t="shared" si="5"/>
        <v>25.939999999999998</v>
      </c>
      <c r="L82" s="21"/>
      <c r="M82" s="50"/>
      <c r="N82" s="50"/>
      <c r="O82" s="50"/>
      <c r="P82" s="22"/>
      <c r="Q82" s="50"/>
      <c r="R82" s="50"/>
      <c r="S82" s="50"/>
      <c r="T82" s="50"/>
      <c r="U82" s="50"/>
      <c r="V82" s="50">
        <v>61.85</v>
      </c>
      <c r="W82" s="50"/>
      <c r="X82" s="50"/>
      <c r="Y82" s="50"/>
      <c r="Z82" s="57"/>
      <c r="AA82" s="50"/>
      <c r="AB82" s="50"/>
      <c r="AC82" s="23"/>
      <c r="AD82" s="85"/>
      <c r="AE82" s="24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"/>
      <c r="BT82" s="8"/>
      <c r="BU82" s="8"/>
      <c r="BV82" s="8"/>
      <c r="BW82" s="8"/>
      <c r="BX82" s="8"/>
      <c r="BY82" s="8"/>
      <c r="BZ82" s="8"/>
      <c r="CA82" s="8"/>
      <c r="CB82" s="8"/>
      <c r="CC82" s="8"/>
      <c r="CD82" s="8"/>
      <c r="CE82" s="8"/>
      <c r="CF82" s="8"/>
      <c r="CG82" s="8"/>
      <c r="CH82" s="8"/>
      <c r="CI82" s="8"/>
      <c r="CJ82" s="8"/>
      <c r="CK82" s="8"/>
      <c r="CL82" s="8"/>
      <c r="CM82" s="8"/>
      <c r="CN82" s="8"/>
      <c r="CO82" s="8"/>
      <c r="CP82" s="8"/>
      <c r="CQ82" s="8"/>
      <c r="CR82" s="8"/>
      <c r="CS82" s="8"/>
      <c r="CT82" s="8"/>
      <c r="CU82" s="8"/>
      <c r="CV82" s="8"/>
      <c r="CW82" s="8"/>
      <c r="CX82" s="8"/>
      <c r="CY82" s="8"/>
      <c r="CZ82" s="8"/>
      <c r="DA82" s="8"/>
      <c r="DB82" s="8"/>
      <c r="DC82" s="8"/>
      <c r="DD82" s="8"/>
      <c r="DE82" s="8"/>
      <c r="DF82" s="8"/>
      <c r="DG82" s="8"/>
      <c r="DH82" s="8"/>
      <c r="DI82" s="8"/>
      <c r="DJ82" s="8"/>
      <c r="DK82" s="8"/>
      <c r="DL82" s="8"/>
      <c r="DM82" s="8"/>
      <c r="DN82" s="8"/>
      <c r="DO82" s="8"/>
      <c r="DP82" s="8"/>
      <c r="DQ82" s="8"/>
      <c r="DR82" s="8"/>
      <c r="DS82" s="8"/>
      <c r="DT82" s="8"/>
      <c r="DU82" s="8"/>
      <c r="DV82" s="8"/>
      <c r="DW82" s="8"/>
      <c r="DX82" s="8"/>
      <c r="DY82" s="8"/>
      <c r="DZ82" s="8"/>
      <c r="EA82" s="8"/>
      <c r="EB82" s="8"/>
      <c r="EC82" s="8"/>
      <c r="ED82" s="8"/>
      <c r="EE82" s="8"/>
      <c r="EF82" s="8"/>
      <c r="EG82" s="8"/>
      <c r="EH82" s="8"/>
      <c r="EI82" s="8"/>
      <c r="EJ82" s="8"/>
      <c r="EK82" s="8"/>
      <c r="EL82" s="8"/>
      <c r="EM82" s="8"/>
      <c r="EN82" s="8"/>
      <c r="EO82" s="8"/>
      <c r="EP82" s="8"/>
      <c r="EQ82" s="8"/>
      <c r="ER82" s="8"/>
      <c r="ES82" s="8"/>
      <c r="ET82" s="8"/>
      <c r="EU82" s="8"/>
    </row>
    <row r="83" spans="1:151" s="3" customFormat="1" x14ac:dyDescent="0.3">
      <c r="A83" s="59">
        <v>43137</v>
      </c>
      <c r="B83" s="99" t="s">
        <v>180</v>
      </c>
      <c r="C83" s="58" t="s">
        <v>198</v>
      </c>
      <c r="D83" s="60"/>
      <c r="E83" s="116">
        <v>300</v>
      </c>
      <c r="F83" s="17"/>
      <c r="G83" s="57"/>
      <c r="H83" s="44">
        <f t="shared" si="6"/>
        <v>8638.6800000000057</v>
      </c>
      <c r="I83" s="15"/>
      <c r="J83" s="44">
        <f t="shared" si="4"/>
        <v>8612.739999999998</v>
      </c>
      <c r="K83" s="45">
        <f t="shared" si="5"/>
        <v>25.939999999999998</v>
      </c>
      <c r="L83" s="21"/>
      <c r="M83" s="50"/>
      <c r="N83" s="116">
        <v>300</v>
      </c>
      <c r="O83" s="50"/>
      <c r="P83" s="22"/>
      <c r="Q83" s="50"/>
      <c r="R83" s="50"/>
      <c r="S83" s="50"/>
      <c r="T83" s="50"/>
      <c r="U83" s="50"/>
      <c r="V83" s="50"/>
      <c r="W83" s="50"/>
      <c r="X83" s="50"/>
      <c r="Y83" s="50"/>
      <c r="Z83" s="57"/>
      <c r="AA83" s="50"/>
      <c r="AB83" s="50"/>
      <c r="AC83" s="23"/>
      <c r="AD83" s="85"/>
      <c r="AE83" s="24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  <c r="BU83" s="8"/>
      <c r="BV83" s="8"/>
      <c r="BW83" s="8"/>
      <c r="BX83" s="8"/>
      <c r="BY83" s="8"/>
      <c r="BZ83" s="8"/>
      <c r="CA83" s="8"/>
      <c r="CB83" s="8"/>
      <c r="CC83" s="8"/>
      <c r="CD83" s="8"/>
      <c r="CE83" s="8"/>
      <c r="CF83" s="8"/>
      <c r="CG83" s="8"/>
      <c r="CH83" s="8"/>
      <c r="CI83" s="8"/>
      <c r="CJ83" s="8"/>
      <c r="CK83" s="8"/>
      <c r="CL83" s="8"/>
      <c r="CM83" s="8"/>
      <c r="CN83" s="8"/>
      <c r="CO83" s="8"/>
      <c r="CP83" s="8"/>
      <c r="CQ83" s="8"/>
      <c r="CR83" s="8"/>
      <c r="CS83" s="8"/>
      <c r="CT83" s="8"/>
      <c r="CU83" s="8"/>
      <c r="CV83" s="8"/>
      <c r="CW83" s="8"/>
      <c r="CX83" s="8"/>
      <c r="CY83" s="8"/>
      <c r="CZ83" s="8"/>
      <c r="DA83" s="8"/>
      <c r="DB83" s="8"/>
      <c r="DC83" s="8"/>
      <c r="DD83" s="8"/>
      <c r="DE83" s="8"/>
      <c r="DF83" s="8"/>
      <c r="DG83" s="8"/>
      <c r="DH83" s="8"/>
      <c r="DI83" s="8"/>
      <c r="DJ83" s="8"/>
      <c r="DK83" s="8"/>
      <c r="DL83" s="8"/>
      <c r="DM83" s="8"/>
      <c r="DN83" s="8"/>
      <c r="DO83" s="8"/>
      <c r="DP83" s="8"/>
      <c r="DQ83" s="8"/>
      <c r="DR83" s="8"/>
      <c r="DS83" s="8"/>
      <c r="DT83" s="8"/>
      <c r="DU83" s="8"/>
      <c r="DV83" s="8"/>
      <c r="DW83" s="8"/>
      <c r="DX83" s="8"/>
      <c r="DY83" s="8"/>
      <c r="DZ83" s="8"/>
      <c r="EA83" s="8"/>
      <c r="EB83" s="8"/>
      <c r="EC83" s="8"/>
      <c r="ED83" s="8"/>
      <c r="EE83" s="8"/>
      <c r="EF83" s="8"/>
      <c r="EG83" s="8"/>
      <c r="EH83" s="8"/>
      <c r="EI83" s="8"/>
      <c r="EJ83" s="8"/>
      <c r="EK83" s="8"/>
      <c r="EL83" s="8"/>
      <c r="EM83" s="8"/>
      <c r="EN83" s="8"/>
      <c r="EO83" s="8"/>
      <c r="EP83" s="8"/>
      <c r="EQ83" s="8"/>
      <c r="ER83" s="8"/>
      <c r="ES83" s="8"/>
      <c r="ET83" s="8"/>
      <c r="EU83" s="8"/>
    </row>
    <row r="84" spans="1:151" s="3" customFormat="1" x14ac:dyDescent="0.3">
      <c r="A84" s="59">
        <v>43140</v>
      </c>
      <c r="B84" s="99" t="s">
        <v>185</v>
      </c>
      <c r="C84" s="58" t="s">
        <v>186</v>
      </c>
      <c r="D84" s="60"/>
      <c r="E84" s="116">
        <v>190</v>
      </c>
      <c r="F84" s="17"/>
      <c r="G84" s="57"/>
      <c r="H84" s="44">
        <f t="shared" si="6"/>
        <v>8828.6800000000057</v>
      </c>
      <c r="I84" s="15"/>
      <c r="J84" s="44">
        <f t="shared" si="4"/>
        <v>8802.739999999998</v>
      </c>
      <c r="K84" s="45">
        <f t="shared" si="5"/>
        <v>25.939999999999998</v>
      </c>
      <c r="L84" s="21"/>
      <c r="M84" s="50"/>
      <c r="N84" s="116"/>
      <c r="O84" s="50">
        <v>190</v>
      </c>
      <c r="P84" s="22"/>
      <c r="Q84" s="50"/>
      <c r="R84" s="50"/>
      <c r="S84" s="50"/>
      <c r="T84" s="50"/>
      <c r="U84" s="50"/>
      <c r="V84" s="50"/>
      <c r="W84" s="50"/>
      <c r="X84" s="50"/>
      <c r="Y84" s="50"/>
      <c r="Z84" s="57"/>
      <c r="AA84" s="50"/>
      <c r="AB84" s="50"/>
      <c r="AC84" s="23"/>
      <c r="AD84" s="85"/>
      <c r="AE84" s="24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  <c r="BU84" s="8"/>
      <c r="BV84" s="8"/>
      <c r="BW84" s="8"/>
      <c r="BX84" s="8"/>
      <c r="BY84" s="8"/>
      <c r="BZ84" s="8"/>
      <c r="CA84" s="8"/>
      <c r="CB84" s="8"/>
      <c r="CC84" s="8"/>
      <c r="CD84" s="8"/>
      <c r="CE84" s="8"/>
      <c r="CF84" s="8"/>
      <c r="CG84" s="8"/>
      <c r="CH84" s="8"/>
      <c r="CI84" s="8"/>
      <c r="CJ84" s="8"/>
      <c r="CK84" s="8"/>
      <c r="CL84" s="8"/>
      <c r="CM84" s="8"/>
      <c r="CN84" s="8"/>
      <c r="CO84" s="8"/>
      <c r="CP84" s="8"/>
      <c r="CQ84" s="8"/>
      <c r="CR84" s="8"/>
      <c r="CS84" s="8"/>
      <c r="CT84" s="8"/>
      <c r="CU84" s="8"/>
      <c r="CV84" s="8"/>
      <c r="CW84" s="8"/>
      <c r="CX84" s="8"/>
      <c r="CY84" s="8"/>
      <c r="CZ84" s="8"/>
      <c r="DA84" s="8"/>
      <c r="DB84" s="8"/>
      <c r="DC84" s="8"/>
      <c r="DD84" s="8"/>
      <c r="DE84" s="8"/>
      <c r="DF84" s="8"/>
      <c r="DG84" s="8"/>
      <c r="DH84" s="8"/>
      <c r="DI84" s="8"/>
      <c r="DJ84" s="8"/>
      <c r="DK84" s="8"/>
      <c r="DL84" s="8"/>
      <c r="DM84" s="8"/>
      <c r="DN84" s="8"/>
      <c r="DO84" s="8"/>
      <c r="DP84" s="8"/>
      <c r="DQ84" s="8"/>
      <c r="DR84" s="8"/>
      <c r="DS84" s="8"/>
      <c r="DT84" s="8"/>
      <c r="DU84" s="8"/>
      <c r="DV84" s="8"/>
      <c r="DW84" s="8"/>
      <c r="DX84" s="8"/>
      <c r="DY84" s="8"/>
      <c r="DZ84" s="8"/>
      <c r="EA84" s="8"/>
      <c r="EB84" s="8"/>
      <c r="EC84" s="8"/>
      <c r="ED84" s="8"/>
      <c r="EE84" s="8"/>
      <c r="EF84" s="8"/>
      <c r="EG84" s="8"/>
      <c r="EH84" s="8"/>
      <c r="EI84" s="8"/>
      <c r="EJ84" s="8"/>
      <c r="EK84" s="8"/>
      <c r="EL84" s="8"/>
      <c r="EM84" s="8"/>
      <c r="EN84" s="8"/>
      <c r="EO84" s="8"/>
      <c r="EP84" s="8"/>
      <c r="EQ84" s="8"/>
      <c r="ER84" s="8"/>
      <c r="ES84" s="8"/>
      <c r="ET84" s="8"/>
      <c r="EU84" s="8"/>
    </row>
    <row r="85" spans="1:151" s="3" customFormat="1" x14ac:dyDescent="0.3">
      <c r="A85" s="59">
        <v>43159</v>
      </c>
      <c r="B85" s="99" t="s">
        <v>207</v>
      </c>
      <c r="C85" s="58" t="s">
        <v>178</v>
      </c>
      <c r="D85" s="60"/>
      <c r="E85" s="116"/>
      <c r="F85" s="17"/>
      <c r="G85" s="57">
        <v>40</v>
      </c>
      <c r="H85" s="44">
        <f t="shared" si="6"/>
        <v>8788.6800000000057</v>
      </c>
      <c r="I85" s="15"/>
      <c r="J85" s="44">
        <f t="shared" si="4"/>
        <v>8762.739999999998</v>
      </c>
      <c r="K85" s="45">
        <f t="shared" si="5"/>
        <v>25.939999999999998</v>
      </c>
      <c r="L85" s="21"/>
      <c r="M85" s="50"/>
      <c r="N85" s="50"/>
      <c r="O85" s="50"/>
      <c r="P85" s="22"/>
      <c r="Q85" s="50"/>
      <c r="R85" s="50">
        <v>40</v>
      </c>
      <c r="S85" s="50"/>
      <c r="T85" s="50"/>
      <c r="U85" s="50"/>
      <c r="V85" s="50"/>
      <c r="W85" s="50"/>
      <c r="X85" s="50"/>
      <c r="Y85" s="50"/>
      <c r="Z85" s="57"/>
      <c r="AA85" s="50"/>
      <c r="AB85" s="50"/>
      <c r="AC85" s="23"/>
      <c r="AD85" s="85"/>
      <c r="AE85" s="24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  <c r="DA85" s="8"/>
      <c r="DB85" s="8"/>
      <c r="DC85" s="8"/>
      <c r="DD85" s="8"/>
      <c r="DE85" s="8"/>
      <c r="DF85" s="8"/>
      <c r="DG85" s="8"/>
      <c r="DH85" s="8"/>
      <c r="DI85" s="8"/>
      <c r="DJ85" s="8"/>
      <c r="DK85" s="8"/>
      <c r="DL85" s="8"/>
      <c r="DM85" s="8"/>
      <c r="DN85" s="8"/>
      <c r="DO85" s="8"/>
      <c r="DP85" s="8"/>
      <c r="DQ85" s="8"/>
      <c r="DR85" s="8"/>
      <c r="DS85" s="8"/>
      <c r="DT85" s="8"/>
      <c r="DU85" s="8"/>
      <c r="DV85" s="8"/>
      <c r="DW85" s="8"/>
      <c r="DX85" s="8"/>
      <c r="DY85" s="8"/>
      <c r="DZ85" s="8"/>
      <c r="EA85" s="8"/>
      <c r="EB85" s="8"/>
      <c r="EC85" s="8"/>
      <c r="ED85" s="8"/>
      <c r="EE85" s="8"/>
      <c r="EF85" s="8"/>
      <c r="EG85" s="8"/>
      <c r="EH85" s="8"/>
      <c r="EI85" s="8"/>
      <c r="EJ85" s="8"/>
      <c r="EK85" s="8"/>
      <c r="EL85" s="8"/>
      <c r="EM85" s="8"/>
      <c r="EN85" s="8"/>
      <c r="EO85" s="8"/>
      <c r="EP85" s="8"/>
      <c r="EQ85" s="8"/>
      <c r="ER85" s="8"/>
      <c r="ES85" s="8"/>
      <c r="ET85" s="8"/>
      <c r="EU85" s="8"/>
    </row>
    <row r="86" spans="1:151" s="3" customFormat="1" x14ac:dyDescent="0.3">
      <c r="A86" s="59">
        <v>43165</v>
      </c>
      <c r="B86" s="99" t="s">
        <v>206</v>
      </c>
      <c r="C86" s="58" t="s">
        <v>204</v>
      </c>
      <c r="D86" s="60"/>
      <c r="E86" s="57"/>
      <c r="F86" s="17"/>
      <c r="G86" s="57">
        <v>63.07</v>
      </c>
      <c r="H86" s="44">
        <f t="shared" si="6"/>
        <v>8725.610000000006</v>
      </c>
      <c r="I86" s="15"/>
      <c r="J86" s="44">
        <f t="shared" si="4"/>
        <v>8699.6699999999983</v>
      </c>
      <c r="K86" s="45">
        <f t="shared" si="5"/>
        <v>25.939999999999998</v>
      </c>
      <c r="L86" s="21"/>
      <c r="M86" s="50"/>
      <c r="N86" s="50"/>
      <c r="O86" s="50"/>
      <c r="P86" s="22"/>
      <c r="Q86" s="50"/>
      <c r="R86" s="50"/>
      <c r="S86" s="50"/>
      <c r="T86" s="50"/>
      <c r="U86" s="50"/>
      <c r="V86" s="50">
        <v>63.07</v>
      </c>
      <c r="W86" s="50"/>
      <c r="X86" s="50"/>
      <c r="Y86" s="50"/>
      <c r="Z86" s="57"/>
      <c r="AA86" s="50"/>
      <c r="AB86" s="50"/>
      <c r="AC86" s="23"/>
      <c r="AD86" s="85"/>
      <c r="AE86" s="24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8"/>
      <c r="DD86" s="8"/>
      <c r="DE86" s="8"/>
      <c r="DF86" s="8"/>
      <c r="DG86" s="8"/>
      <c r="DH86" s="8"/>
      <c r="DI86" s="8"/>
      <c r="DJ86" s="8"/>
      <c r="DK86" s="8"/>
      <c r="DL86" s="8"/>
      <c r="DM86" s="8"/>
      <c r="DN86" s="8"/>
      <c r="DO86" s="8"/>
      <c r="DP86" s="8"/>
      <c r="DQ86" s="8"/>
      <c r="DR86" s="8"/>
      <c r="DS86" s="8"/>
      <c r="DT86" s="8"/>
      <c r="DU86" s="8"/>
      <c r="DV86" s="8"/>
      <c r="DW86" s="8"/>
      <c r="DX86" s="8"/>
      <c r="DY86" s="8"/>
      <c r="DZ86" s="8"/>
      <c r="EA86" s="8"/>
      <c r="EB86" s="8"/>
      <c r="EC86" s="8"/>
      <c r="ED86" s="8"/>
      <c r="EE86" s="8"/>
      <c r="EF86" s="8"/>
      <c r="EG86" s="8"/>
      <c r="EH86" s="8"/>
      <c r="EI86" s="8"/>
      <c r="EJ86" s="8"/>
      <c r="EK86" s="8"/>
      <c r="EL86" s="8"/>
      <c r="EM86" s="8"/>
      <c r="EN86" s="8"/>
      <c r="EO86" s="8"/>
      <c r="EP86" s="8"/>
      <c r="EQ86" s="8"/>
      <c r="ER86" s="8"/>
      <c r="ES86" s="8"/>
      <c r="ET86" s="8"/>
      <c r="EU86" s="8"/>
    </row>
    <row r="87" spans="1:151" s="3" customFormat="1" x14ac:dyDescent="0.3">
      <c r="A87" s="59">
        <v>43165</v>
      </c>
      <c r="B87" s="99" t="s">
        <v>205</v>
      </c>
      <c r="C87" s="58" t="s">
        <v>203</v>
      </c>
      <c r="D87" s="60"/>
      <c r="E87" s="57"/>
      <c r="F87" s="17"/>
      <c r="G87" s="57">
        <v>235.35</v>
      </c>
      <c r="H87" s="44">
        <f t="shared" si="6"/>
        <v>8490.2600000000057</v>
      </c>
      <c r="I87" s="15"/>
      <c r="J87" s="44">
        <f t="shared" si="4"/>
        <v>8464.3199999999979</v>
      </c>
      <c r="K87" s="45">
        <f t="shared" si="5"/>
        <v>25.939999999999998</v>
      </c>
      <c r="L87" s="21"/>
      <c r="M87" s="50"/>
      <c r="N87" s="50"/>
      <c r="O87" s="50"/>
      <c r="P87" s="22"/>
      <c r="Q87" s="50">
        <v>235.35</v>
      </c>
      <c r="R87" s="50"/>
      <c r="S87" s="50"/>
      <c r="T87" s="50"/>
      <c r="U87" s="50"/>
      <c r="V87" s="50"/>
      <c r="W87" s="50"/>
      <c r="X87" s="50"/>
      <c r="Y87" s="50"/>
      <c r="Z87" s="57"/>
      <c r="AA87" s="50"/>
      <c r="AB87" s="50"/>
      <c r="AC87" s="23"/>
      <c r="AD87" s="85"/>
      <c r="AE87" s="24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  <c r="DC87" s="8"/>
      <c r="DD87" s="8"/>
      <c r="DE87" s="8"/>
      <c r="DF87" s="8"/>
      <c r="DG87" s="8"/>
      <c r="DH87" s="8"/>
      <c r="DI87" s="8"/>
      <c r="DJ87" s="8"/>
      <c r="DK87" s="8"/>
      <c r="DL87" s="8"/>
      <c r="DM87" s="8"/>
      <c r="DN87" s="8"/>
      <c r="DO87" s="8"/>
      <c r="DP87" s="8"/>
      <c r="DQ87" s="8"/>
      <c r="DR87" s="8"/>
      <c r="DS87" s="8"/>
      <c r="DT87" s="8"/>
      <c r="DU87" s="8"/>
      <c r="DV87" s="8"/>
      <c r="DW87" s="8"/>
      <c r="DX87" s="8"/>
      <c r="DY87" s="8"/>
      <c r="DZ87" s="8"/>
      <c r="EA87" s="8"/>
      <c r="EB87" s="8"/>
      <c r="EC87" s="8"/>
      <c r="ED87" s="8"/>
      <c r="EE87" s="8"/>
      <c r="EF87" s="8"/>
      <c r="EG87" s="8"/>
      <c r="EH87" s="8"/>
      <c r="EI87" s="8"/>
      <c r="EJ87" s="8"/>
      <c r="EK87" s="8"/>
      <c r="EL87" s="8"/>
      <c r="EM87" s="8"/>
      <c r="EN87" s="8"/>
      <c r="EO87" s="8"/>
      <c r="EP87" s="8"/>
      <c r="EQ87" s="8"/>
      <c r="ER87" s="8"/>
      <c r="ES87" s="8"/>
      <c r="ET87" s="8"/>
      <c r="EU87" s="8"/>
    </row>
    <row r="88" spans="1:151" s="3" customFormat="1" x14ac:dyDescent="0.3">
      <c r="A88" s="59">
        <v>43181</v>
      </c>
      <c r="B88" s="99" t="s">
        <v>224</v>
      </c>
      <c r="C88" s="58" t="s">
        <v>211</v>
      </c>
      <c r="D88" s="60"/>
      <c r="E88" s="57"/>
      <c r="F88" s="17"/>
      <c r="G88" s="57">
        <v>23.54</v>
      </c>
      <c r="H88" s="44">
        <f t="shared" si="6"/>
        <v>8466.7200000000048</v>
      </c>
      <c r="I88" s="15"/>
      <c r="J88" s="44">
        <f t="shared" si="4"/>
        <v>8440.779999999997</v>
      </c>
      <c r="K88" s="45">
        <f t="shared" si="5"/>
        <v>25.939999999999998</v>
      </c>
      <c r="L88" s="21"/>
      <c r="M88" s="50"/>
      <c r="N88" s="50"/>
      <c r="O88" s="50"/>
      <c r="P88" s="22"/>
      <c r="Q88" s="50">
        <v>23.54</v>
      </c>
      <c r="R88" s="50"/>
      <c r="S88" s="50"/>
      <c r="T88" s="50"/>
      <c r="U88" s="50"/>
      <c r="V88" s="50"/>
      <c r="W88" s="50"/>
      <c r="X88" s="50"/>
      <c r="Y88" s="50"/>
      <c r="Z88" s="57"/>
      <c r="AA88" s="50"/>
      <c r="AB88" s="50"/>
      <c r="AC88" s="23"/>
      <c r="AD88" s="85"/>
      <c r="AE88" s="24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  <c r="DC88" s="8"/>
      <c r="DD88" s="8"/>
      <c r="DE88" s="8"/>
      <c r="DF88" s="8"/>
      <c r="DG88" s="8"/>
      <c r="DH88" s="8"/>
      <c r="DI88" s="8"/>
      <c r="DJ88" s="8"/>
      <c r="DK88" s="8"/>
      <c r="DL88" s="8"/>
      <c r="DM88" s="8"/>
      <c r="DN88" s="8"/>
      <c r="DO88" s="8"/>
      <c r="DP88" s="8"/>
      <c r="DQ88" s="8"/>
      <c r="DR88" s="8"/>
      <c r="DS88" s="8"/>
      <c r="DT88" s="8"/>
      <c r="DU88" s="8"/>
      <c r="DV88" s="8"/>
      <c r="DW88" s="8"/>
      <c r="DX88" s="8"/>
      <c r="DY88" s="8"/>
      <c r="DZ88" s="8"/>
      <c r="EA88" s="8"/>
      <c r="EB88" s="8"/>
      <c r="EC88" s="8"/>
      <c r="ED88" s="8"/>
      <c r="EE88" s="8"/>
      <c r="EF88" s="8"/>
      <c r="EG88" s="8"/>
      <c r="EH88" s="8"/>
      <c r="EI88" s="8"/>
      <c r="EJ88" s="8"/>
      <c r="EK88" s="8"/>
      <c r="EL88" s="8"/>
      <c r="EM88" s="8"/>
      <c r="EN88" s="8"/>
      <c r="EO88" s="8"/>
      <c r="EP88" s="8"/>
      <c r="EQ88" s="8"/>
      <c r="ER88" s="8"/>
      <c r="ES88" s="8"/>
      <c r="ET88" s="8"/>
      <c r="EU88" s="8"/>
    </row>
    <row r="89" spans="1:151" s="3" customFormat="1" x14ac:dyDescent="0.3">
      <c r="A89" s="59" t="s">
        <v>227</v>
      </c>
      <c r="B89" s="99" t="s">
        <v>225</v>
      </c>
      <c r="C89" s="58" t="s">
        <v>226</v>
      </c>
      <c r="D89" s="60"/>
      <c r="E89" s="116"/>
      <c r="F89" s="17"/>
      <c r="G89" s="57">
        <v>69</v>
      </c>
      <c r="H89" s="44">
        <f t="shared" si="6"/>
        <v>8397.7200000000048</v>
      </c>
      <c r="I89" s="15"/>
      <c r="J89" s="44">
        <f t="shared" si="4"/>
        <v>8371.779999999997</v>
      </c>
      <c r="K89" s="45">
        <f t="shared" si="5"/>
        <v>25.939999999999998</v>
      </c>
      <c r="L89" s="21"/>
      <c r="M89" s="50"/>
      <c r="N89" s="50"/>
      <c r="O89" s="50"/>
      <c r="P89" s="22"/>
      <c r="Q89" s="50"/>
      <c r="R89" s="50">
        <v>69</v>
      </c>
      <c r="S89" s="50"/>
      <c r="T89" s="50"/>
      <c r="U89" s="50"/>
      <c r="V89" s="50"/>
      <c r="W89" s="50"/>
      <c r="X89" s="50"/>
      <c r="Y89" s="50"/>
      <c r="Z89" s="57"/>
      <c r="AA89" s="50"/>
      <c r="AB89" s="50"/>
      <c r="AC89" s="23"/>
      <c r="AD89" s="85"/>
      <c r="AE89" s="24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8"/>
      <c r="DB89" s="8"/>
      <c r="DC89" s="8"/>
      <c r="DD89" s="8"/>
      <c r="DE89" s="8"/>
      <c r="DF89" s="8"/>
      <c r="DG89" s="8"/>
      <c r="DH89" s="8"/>
      <c r="DI89" s="8"/>
      <c r="DJ89" s="8"/>
      <c r="DK89" s="8"/>
      <c r="DL89" s="8"/>
      <c r="DM89" s="8"/>
      <c r="DN89" s="8"/>
      <c r="DO89" s="8"/>
      <c r="DP89" s="8"/>
      <c r="DQ89" s="8"/>
      <c r="DR89" s="8"/>
      <c r="DS89" s="8"/>
      <c r="DT89" s="8"/>
      <c r="DU89" s="8"/>
      <c r="DV89" s="8"/>
      <c r="DW89" s="8"/>
      <c r="DX89" s="8"/>
      <c r="DY89" s="8"/>
      <c r="DZ89" s="8"/>
      <c r="EA89" s="8"/>
      <c r="EB89" s="8"/>
      <c r="EC89" s="8"/>
      <c r="ED89" s="8"/>
      <c r="EE89" s="8"/>
      <c r="EF89" s="8"/>
      <c r="EG89" s="8"/>
      <c r="EH89" s="8"/>
      <c r="EI89" s="8"/>
      <c r="EJ89" s="8"/>
      <c r="EK89" s="8"/>
      <c r="EL89" s="8"/>
      <c r="EM89" s="8"/>
      <c r="EN89" s="8"/>
      <c r="EO89" s="8"/>
      <c r="EP89" s="8"/>
      <c r="EQ89" s="8"/>
      <c r="ER89" s="8"/>
      <c r="ES89" s="8"/>
      <c r="ET89" s="8"/>
      <c r="EU89" s="8"/>
    </row>
    <row r="90" spans="1:151" s="3" customFormat="1" x14ac:dyDescent="0.3">
      <c r="A90" s="59">
        <v>43188</v>
      </c>
      <c r="B90" s="99" t="s">
        <v>223</v>
      </c>
      <c r="C90" s="58" t="s">
        <v>212</v>
      </c>
      <c r="D90" s="60"/>
      <c r="E90" s="57"/>
      <c r="F90" s="17"/>
      <c r="G90" s="57">
        <v>47.08</v>
      </c>
      <c r="H90" s="44">
        <f t="shared" si="6"/>
        <v>8350.6400000000049</v>
      </c>
      <c r="I90" s="15"/>
      <c r="J90" s="44">
        <f t="shared" si="4"/>
        <v>8324.6999999999971</v>
      </c>
      <c r="K90" s="45">
        <f t="shared" si="5"/>
        <v>25.939999999999998</v>
      </c>
      <c r="L90" s="21"/>
      <c r="M90" s="50"/>
      <c r="N90" s="50"/>
      <c r="O90" s="50"/>
      <c r="P90" s="22"/>
      <c r="Q90" s="50">
        <v>47.08</v>
      </c>
      <c r="R90" s="50"/>
      <c r="S90" s="50"/>
      <c r="T90" s="50"/>
      <c r="U90" s="50"/>
      <c r="V90" s="50"/>
      <c r="W90" s="50"/>
      <c r="X90" s="50"/>
      <c r="Y90" s="50"/>
      <c r="Z90" s="57"/>
      <c r="AA90" s="50"/>
      <c r="AB90" s="50"/>
      <c r="AC90" s="23"/>
      <c r="AD90" s="85"/>
      <c r="AE90" s="24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8"/>
      <c r="BQ90" s="8"/>
      <c r="BR90" s="8"/>
      <c r="BS90" s="8"/>
      <c r="BT90" s="8"/>
      <c r="BU90" s="8"/>
      <c r="BV90" s="8"/>
      <c r="BW90" s="8"/>
      <c r="BX90" s="8"/>
      <c r="BY90" s="8"/>
      <c r="BZ90" s="8"/>
      <c r="CA90" s="8"/>
      <c r="CB90" s="8"/>
      <c r="CC90" s="8"/>
      <c r="CD90" s="8"/>
      <c r="CE90" s="8"/>
      <c r="CF90" s="8"/>
      <c r="CG90" s="8"/>
      <c r="CH90" s="8"/>
      <c r="CI90" s="8"/>
      <c r="CJ90" s="8"/>
      <c r="CK90" s="8"/>
      <c r="CL90" s="8"/>
      <c r="CM90" s="8"/>
      <c r="CN90" s="8"/>
      <c r="CO90" s="8"/>
      <c r="CP90" s="8"/>
      <c r="CQ90" s="8"/>
      <c r="CR90" s="8"/>
      <c r="CS90" s="8"/>
      <c r="CT90" s="8"/>
      <c r="CU90" s="8"/>
      <c r="CV90" s="8"/>
      <c r="CW90" s="8"/>
      <c r="CX90" s="8"/>
      <c r="CY90" s="8"/>
      <c r="CZ90" s="8"/>
      <c r="DA90" s="8"/>
      <c r="DB90" s="8"/>
      <c r="DC90" s="8"/>
      <c r="DD90" s="8"/>
      <c r="DE90" s="8"/>
      <c r="DF90" s="8"/>
      <c r="DG90" s="8"/>
      <c r="DH90" s="8"/>
      <c r="DI90" s="8"/>
      <c r="DJ90" s="8"/>
      <c r="DK90" s="8"/>
      <c r="DL90" s="8"/>
      <c r="DM90" s="8"/>
      <c r="DN90" s="8"/>
      <c r="DO90" s="8"/>
      <c r="DP90" s="8"/>
      <c r="DQ90" s="8"/>
      <c r="DR90" s="8"/>
      <c r="DS90" s="8"/>
      <c r="DT90" s="8"/>
      <c r="DU90" s="8"/>
      <c r="DV90" s="8"/>
      <c r="DW90" s="8"/>
      <c r="DX90" s="8"/>
      <c r="DY90" s="8"/>
      <c r="DZ90" s="8"/>
      <c r="EA90" s="8"/>
      <c r="EB90" s="8"/>
      <c r="EC90" s="8"/>
      <c r="ED90" s="8"/>
      <c r="EE90" s="8"/>
      <c r="EF90" s="8"/>
      <c r="EG90" s="8"/>
      <c r="EH90" s="8"/>
      <c r="EI90" s="8"/>
      <c r="EJ90" s="8"/>
      <c r="EK90" s="8"/>
      <c r="EL90" s="8"/>
      <c r="EM90" s="8"/>
      <c r="EN90" s="8"/>
      <c r="EO90" s="8"/>
      <c r="EP90" s="8"/>
      <c r="EQ90" s="8"/>
      <c r="ER90" s="8"/>
      <c r="ES90" s="8"/>
      <c r="ET90" s="8"/>
      <c r="EU90" s="8"/>
    </row>
    <row r="91" spans="1:151" s="3" customFormat="1" x14ac:dyDescent="0.3">
      <c r="A91" s="59">
        <v>43190</v>
      </c>
      <c r="B91" s="99" t="s">
        <v>150</v>
      </c>
      <c r="C91" s="58" t="s">
        <v>208</v>
      </c>
      <c r="D91" s="60"/>
      <c r="E91" s="57"/>
      <c r="F91" s="17">
        <v>4.04</v>
      </c>
      <c r="G91" s="57"/>
      <c r="H91" s="44">
        <f t="shared" si="6"/>
        <v>8346.600000000004</v>
      </c>
      <c r="I91" s="15"/>
      <c r="J91" s="44">
        <f t="shared" si="4"/>
        <v>8324.6999999999971</v>
      </c>
      <c r="K91" s="45">
        <f t="shared" si="5"/>
        <v>21.9</v>
      </c>
      <c r="L91" s="21"/>
      <c r="M91" s="50"/>
      <c r="N91" s="50"/>
      <c r="O91" s="50"/>
      <c r="P91" s="22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>
        <v>4.04</v>
      </c>
      <c r="AC91" s="23"/>
      <c r="AD91" s="85"/>
      <c r="AE91" s="24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8"/>
      <c r="BQ91" s="8"/>
      <c r="BR91" s="8"/>
      <c r="BS91" s="8"/>
      <c r="BT91" s="8"/>
      <c r="BU91" s="8"/>
      <c r="BV91" s="8"/>
      <c r="BW91" s="8"/>
      <c r="BX91" s="8"/>
      <c r="BY91" s="8"/>
      <c r="BZ91" s="8"/>
      <c r="CA91" s="8"/>
      <c r="CB91" s="8"/>
      <c r="CC91" s="8"/>
      <c r="CD91" s="8"/>
      <c r="CE91" s="8"/>
      <c r="CF91" s="8"/>
      <c r="CG91" s="8"/>
      <c r="CH91" s="8"/>
      <c r="CI91" s="8"/>
      <c r="CJ91" s="8"/>
      <c r="CK91" s="8"/>
      <c r="CL91" s="8"/>
      <c r="CM91" s="8"/>
      <c r="CN91" s="8"/>
      <c r="CO91" s="8"/>
      <c r="CP91" s="8"/>
      <c r="CQ91" s="8"/>
      <c r="CR91" s="8"/>
      <c r="CS91" s="8"/>
      <c r="CT91" s="8"/>
      <c r="CU91" s="8"/>
      <c r="CV91" s="8"/>
      <c r="CW91" s="8"/>
      <c r="CX91" s="8"/>
      <c r="CY91" s="8"/>
      <c r="CZ91" s="8"/>
      <c r="DA91" s="8"/>
      <c r="DB91" s="8"/>
      <c r="DC91" s="8"/>
      <c r="DD91" s="8"/>
      <c r="DE91" s="8"/>
      <c r="DF91" s="8"/>
      <c r="DG91" s="8"/>
      <c r="DH91" s="8"/>
      <c r="DI91" s="8"/>
      <c r="DJ91" s="8"/>
      <c r="DK91" s="8"/>
      <c r="DL91" s="8"/>
      <c r="DM91" s="8"/>
      <c r="DN91" s="8"/>
      <c r="DO91" s="8"/>
      <c r="DP91" s="8"/>
      <c r="DQ91" s="8"/>
      <c r="DR91" s="8"/>
      <c r="DS91" s="8"/>
      <c r="DT91" s="8"/>
      <c r="DU91" s="8"/>
      <c r="DV91" s="8"/>
      <c r="DW91" s="8"/>
      <c r="DX91" s="8"/>
      <c r="DY91" s="8"/>
      <c r="DZ91" s="8"/>
      <c r="EA91" s="8"/>
      <c r="EB91" s="8"/>
      <c r="EC91" s="8"/>
      <c r="ED91" s="8"/>
      <c r="EE91" s="8"/>
      <c r="EF91" s="8"/>
      <c r="EG91" s="8"/>
      <c r="EH91" s="8"/>
      <c r="EI91" s="8"/>
      <c r="EJ91" s="8"/>
      <c r="EK91" s="8"/>
      <c r="EL91" s="8"/>
      <c r="EM91" s="8"/>
      <c r="EN91" s="8"/>
      <c r="EO91" s="8"/>
      <c r="EP91" s="8"/>
      <c r="EQ91" s="8"/>
      <c r="ER91" s="8"/>
      <c r="ES91" s="8"/>
      <c r="ET91" s="8"/>
      <c r="EU91" s="8"/>
    </row>
    <row r="92" spans="1:151" s="3" customFormat="1" x14ac:dyDescent="0.3">
      <c r="A92" s="14" t="s">
        <v>31</v>
      </c>
      <c r="B92" s="90"/>
      <c r="C92" s="15"/>
      <c r="D92" s="16"/>
      <c r="E92" s="69"/>
      <c r="F92" s="15"/>
      <c r="G92" s="17"/>
      <c r="H92" s="44">
        <f t="shared" si="6"/>
        <v>8346.600000000004</v>
      </c>
      <c r="I92" s="15"/>
      <c r="J92" s="44">
        <f t="shared" si="4"/>
        <v>8324.6999999999971</v>
      </c>
      <c r="K92" s="45">
        <f t="shared" si="5"/>
        <v>21.9</v>
      </c>
      <c r="L92" s="21" t="s">
        <v>31</v>
      </c>
      <c r="M92" s="97">
        <f>SUM(M6:M82)</f>
        <v>4604.53</v>
      </c>
      <c r="N92" s="97">
        <f>SUM(N6:N91)</f>
        <v>1695</v>
      </c>
      <c r="O92" s="97">
        <f>SUM(O6:O91)</f>
        <v>2867.41</v>
      </c>
      <c r="P92" s="98"/>
      <c r="Q92" s="97">
        <v>2659.87</v>
      </c>
      <c r="R92" s="97">
        <v>765.27</v>
      </c>
      <c r="S92" s="97">
        <f>SUM(S6:S82)</f>
        <v>132.47</v>
      </c>
      <c r="T92" s="97">
        <f>SUM(T6:T82)</f>
        <v>511.15</v>
      </c>
      <c r="U92" s="97">
        <v>281.77999999999997</v>
      </c>
      <c r="V92" s="97">
        <v>2566.6999999999998</v>
      </c>
      <c r="W92" s="97">
        <f t="shared" ref="W92:AA92" si="7">SUM(W6:W82)</f>
        <v>330.68</v>
      </c>
      <c r="X92" s="97">
        <f t="shared" si="7"/>
        <v>222</v>
      </c>
      <c r="Y92" s="97">
        <f t="shared" si="7"/>
        <v>0</v>
      </c>
      <c r="Z92" s="97">
        <f t="shared" si="7"/>
        <v>312</v>
      </c>
      <c r="AA92" s="97">
        <f t="shared" si="7"/>
        <v>1623.96</v>
      </c>
      <c r="AB92" s="97">
        <v>39.53</v>
      </c>
      <c r="AC92" s="23"/>
      <c r="AD92" s="24"/>
      <c r="AE92" s="24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  <c r="BM92" s="8"/>
      <c r="BN92" s="8"/>
      <c r="BO92" s="8"/>
      <c r="BP92" s="8"/>
      <c r="BQ92" s="8"/>
      <c r="BR92" s="8"/>
      <c r="BS92" s="8"/>
      <c r="BT92" s="8"/>
      <c r="BU92" s="8"/>
      <c r="BV92" s="8"/>
      <c r="BW92" s="8"/>
      <c r="BX92" s="8"/>
      <c r="BY92" s="8"/>
      <c r="BZ92" s="8"/>
      <c r="CA92" s="8"/>
      <c r="CB92" s="8"/>
      <c r="CC92" s="8"/>
      <c r="CD92" s="8"/>
      <c r="CE92" s="8"/>
      <c r="CF92" s="8"/>
      <c r="CG92" s="8"/>
      <c r="CH92" s="8"/>
      <c r="CI92" s="8"/>
      <c r="CJ92" s="8"/>
      <c r="CK92" s="8"/>
      <c r="CL92" s="8"/>
      <c r="CM92" s="8"/>
      <c r="CN92" s="8"/>
      <c r="CO92" s="8"/>
      <c r="CP92" s="8"/>
      <c r="CQ92" s="8"/>
      <c r="CR92" s="8"/>
      <c r="CS92" s="8"/>
      <c r="CT92" s="8"/>
      <c r="CU92" s="8"/>
      <c r="CV92" s="8"/>
      <c r="CW92" s="8"/>
      <c r="CX92" s="8"/>
      <c r="CY92" s="8"/>
      <c r="CZ92" s="8"/>
      <c r="DA92" s="8"/>
      <c r="DB92" s="8"/>
      <c r="DC92" s="8"/>
      <c r="DD92" s="8"/>
      <c r="DE92" s="8"/>
      <c r="DF92" s="8"/>
      <c r="DG92" s="8"/>
      <c r="DH92" s="8"/>
      <c r="DI92" s="8"/>
      <c r="DJ92" s="8"/>
      <c r="DK92" s="8"/>
      <c r="DL92" s="8"/>
      <c r="DM92" s="8"/>
      <c r="DN92" s="8"/>
      <c r="DO92" s="8"/>
      <c r="DP92" s="8"/>
      <c r="DQ92" s="8"/>
      <c r="DR92" s="8"/>
      <c r="DS92" s="8"/>
      <c r="DT92" s="8"/>
      <c r="DU92" s="8"/>
      <c r="DV92" s="8"/>
      <c r="DW92" s="8"/>
      <c r="DX92" s="8"/>
      <c r="DY92" s="8"/>
      <c r="DZ92" s="8"/>
      <c r="EA92" s="8"/>
      <c r="EB92" s="8"/>
      <c r="EC92" s="8"/>
      <c r="ED92" s="8"/>
      <c r="EE92" s="8"/>
      <c r="EF92" s="8"/>
      <c r="EG92" s="8"/>
      <c r="EH92" s="8"/>
      <c r="EI92" s="8"/>
      <c r="EJ92" s="8"/>
      <c r="EK92" s="8"/>
      <c r="EL92" s="8"/>
      <c r="EM92" s="8"/>
      <c r="EN92" s="8"/>
      <c r="EO92" s="8"/>
      <c r="EP92" s="8"/>
      <c r="EQ92" s="8"/>
      <c r="ER92" s="8"/>
      <c r="ES92" s="8"/>
      <c r="ET92" s="8"/>
      <c r="EU92" s="8"/>
    </row>
    <row r="93" spans="1:151" s="3" customFormat="1" x14ac:dyDescent="0.3">
      <c r="A93" s="29"/>
      <c r="B93" s="92"/>
      <c r="C93" s="8"/>
      <c r="D93" s="8"/>
      <c r="E93" s="8"/>
      <c r="F93" s="8"/>
      <c r="G93" s="32"/>
      <c r="H93" s="113"/>
      <c r="I93" s="68"/>
      <c r="J93" s="111"/>
      <c r="K93" s="114"/>
      <c r="L93" s="21"/>
      <c r="M93" s="22"/>
      <c r="N93" s="22"/>
      <c r="O93" s="22"/>
      <c r="P93" s="22"/>
      <c r="Q93" s="8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3"/>
      <c r="AC93" s="23"/>
      <c r="AD93" s="24"/>
      <c r="AE93" s="24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8"/>
      <c r="BM93" s="8"/>
      <c r="BN93" s="8"/>
      <c r="BO93" s="8"/>
      <c r="BP93" s="8"/>
      <c r="BQ93" s="8"/>
      <c r="BR93" s="8"/>
      <c r="BS93" s="8"/>
      <c r="BT93" s="8"/>
      <c r="BU93" s="8"/>
      <c r="BV93" s="8"/>
      <c r="BW93" s="8"/>
      <c r="BX93" s="8"/>
      <c r="BY93" s="8"/>
      <c r="BZ93" s="8"/>
      <c r="CA93" s="8"/>
      <c r="CB93" s="8"/>
      <c r="CC93" s="8"/>
      <c r="CD93" s="8"/>
      <c r="CE93" s="8"/>
      <c r="CF93" s="8"/>
      <c r="CG93" s="8"/>
      <c r="CH93" s="8"/>
      <c r="CI93" s="8"/>
      <c r="CJ93" s="8"/>
      <c r="CK93" s="8"/>
      <c r="CL93" s="8"/>
      <c r="CM93" s="8"/>
      <c r="CN93" s="8"/>
      <c r="CO93" s="8"/>
      <c r="CP93" s="8"/>
      <c r="CQ93" s="8"/>
      <c r="CR93" s="8"/>
      <c r="CS93" s="8"/>
      <c r="CT93" s="8"/>
      <c r="CU93" s="8"/>
      <c r="CV93" s="8"/>
      <c r="CW93" s="8"/>
      <c r="CX93" s="8"/>
      <c r="CY93" s="8"/>
      <c r="CZ93" s="8"/>
      <c r="DA93" s="8"/>
      <c r="DB93" s="8"/>
      <c r="DC93" s="8"/>
      <c r="DD93" s="8"/>
      <c r="DE93" s="8"/>
      <c r="DF93" s="8"/>
      <c r="DG93" s="8"/>
      <c r="DH93" s="8"/>
      <c r="DI93" s="8"/>
      <c r="DJ93" s="8"/>
      <c r="DK93" s="8"/>
      <c r="DL93" s="8"/>
      <c r="DM93" s="8"/>
      <c r="DN93" s="8"/>
      <c r="DO93" s="8"/>
      <c r="DP93" s="8"/>
      <c r="DQ93" s="8"/>
      <c r="DR93" s="8"/>
      <c r="DS93" s="8"/>
      <c r="DT93" s="8"/>
      <c r="DU93" s="8"/>
      <c r="DV93" s="8"/>
      <c r="DW93" s="8"/>
      <c r="DX93" s="8"/>
      <c r="DY93" s="8"/>
      <c r="DZ93" s="8"/>
      <c r="EA93" s="8"/>
      <c r="EB93" s="8"/>
      <c r="EC93" s="8"/>
      <c r="ED93" s="8"/>
      <c r="EE93" s="8"/>
      <c r="EF93" s="8"/>
      <c r="EG93" s="8"/>
      <c r="EH93" s="8"/>
      <c r="EI93" s="8"/>
      <c r="EJ93" s="8"/>
      <c r="EK93" s="8"/>
      <c r="EL93" s="8"/>
      <c r="EM93" s="8"/>
      <c r="EN93" s="8"/>
      <c r="EO93" s="8"/>
      <c r="EP93" s="8"/>
      <c r="EQ93" s="8"/>
      <c r="ER93" s="8"/>
      <c r="ES93" s="8"/>
      <c r="ET93" s="8"/>
      <c r="EU93" s="8"/>
    </row>
    <row r="94" spans="1:151" x14ac:dyDescent="0.3">
      <c r="A94" s="78"/>
      <c r="B94" s="93"/>
      <c r="C94" s="24"/>
      <c r="D94" s="69">
        <f>SUM(D7:D92)</f>
        <v>65</v>
      </c>
      <c r="E94" s="69">
        <v>9101.94</v>
      </c>
      <c r="F94" s="69">
        <f>SUM(F7:F92)</f>
        <v>39.53</v>
      </c>
      <c r="G94" s="112">
        <f>SUM(G7:G92)</f>
        <v>9405.8800000000028</v>
      </c>
      <c r="H94" s="111"/>
      <c r="I94" s="24"/>
      <c r="J94" s="111"/>
      <c r="K94" s="115"/>
      <c r="S94" s="7" t="s">
        <v>37</v>
      </c>
      <c r="V94" s="7">
        <f>SUM(F94:G94)</f>
        <v>9445.4100000000035</v>
      </c>
      <c r="AC94" s="11"/>
      <c r="AD94" s="68"/>
      <c r="AE94" s="68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  <c r="CG94" s="10"/>
      <c r="CH94" s="10"/>
      <c r="CI94" s="10"/>
      <c r="CJ94" s="10"/>
      <c r="CK94" s="10"/>
      <c r="CL94" s="10"/>
      <c r="CM94" s="10"/>
      <c r="CN94" s="10"/>
      <c r="CO94" s="10"/>
      <c r="CP94" s="10"/>
      <c r="CQ94" s="10"/>
      <c r="CR94" s="10"/>
      <c r="CS94" s="10"/>
      <c r="CT94" s="10"/>
      <c r="CU94" s="10"/>
      <c r="CV94" s="10"/>
      <c r="CW94" s="10"/>
      <c r="CX94" s="10"/>
      <c r="CY94" s="10"/>
      <c r="CZ94" s="10"/>
      <c r="DA94" s="10"/>
      <c r="DB94" s="10"/>
      <c r="DC94" s="10"/>
      <c r="DD94" s="10"/>
      <c r="DE94" s="10"/>
      <c r="DF94" s="10"/>
      <c r="DG94" s="10"/>
      <c r="DH94" s="10"/>
      <c r="DI94" s="10"/>
      <c r="DJ94" s="10"/>
      <c r="DK94" s="10"/>
      <c r="DL94" s="10"/>
      <c r="DM94" s="10"/>
      <c r="DN94" s="10"/>
      <c r="DO94" s="10"/>
      <c r="DP94" s="10"/>
      <c r="DQ94" s="10"/>
      <c r="DR94" s="10"/>
      <c r="DS94" s="10"/>
      <c r="DT94" s="10"/>
      <c r="DU94" s="10"/>
      <c r="DV94" s="10"/>
      <c r="DW94" s="10"/>
      <c r="DX94" s="10"/>
      <c r="DY94" s="10"/>
      <c r="DZ94" s="10"/>
      <c r="EA94" s="10"/>
      <c r="EB94" s="10"/>
      <c r="EC94" s="10"/>
      <c r="ED94" s="10"/>
      <c r="EE94" s="10"/>
      <c r="EF94" s="10"/>
      <c r="EG94" s="10"/>
      <c r="EH94" s="10"/>
      <c r="EI94" s="10"/>
      <c r="EJ94" s="10"/>
      <c r="EK94" s="10"/>
      <c r="EL94" s="10"/>
      <c r="EM94" s="10"/>
      <c r="EN94" s="10"/>
      <c r="EO94" s="10"/>
      <c r="EP94" s="10"/>
      <c r="EQ94" s="10"/>
      <c r="ER94" s="10"/>
      <c r="ES94" s="10"/>
      <c r="ET94" s="10"/>
      <c r="EU94" s="10"/>
    </row>
    <row r="95" spans="1:151" x14ac:dyDescent="0.3">
      <c r="C95" s="70"/>
      <c r="H95" s="19"/>
      <c r="I95" s="10"/>
      <c r="J95" s="111"/>
      <c r="K95" s="33"/>
      <c r="L95" s="10" t="s">
        <v>39</v>
      </c>
      <c r="M95" s="11"/>
      <c r="N95" s="11">
        <f>SUM(D94,E94)</f>
        <v>9166.94</v>
      </c>
      <c r="O95" s="11"/>
      <c r="P95" s="11"/>
      <c r="Q95" s="11"/>
      <c r="R95" s="11"/>
      <c r="S95" s="11" t="s">
        <v>38</v>
      </c>
      <c r="T95" s="11"/>
      <c r="U95" s="11"/>
      <c r="V95" s="7">
        <f>SUM(Q92:AB92)</f>
        <v>9445.4100000000017</v>
      </c>
      <c r="W95" s="11"/>
      <c r="X95" s="11"/>
      <c r="Y95" s="11"/>
      <c r="Z95" s="11"/>
      <c r="AA95" s="11"/>
      <c r="AB95" s="11"/>
      <c r="AC95" s="11"/>
      <c r="AD95" s="68"/>
      <c r="AE95" s="68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</row>
    <row r="96" spans="1:151" x14ac:dyDescent="0.3">
      <c r="C96" s="70"/>
      <c r="F96" s="9"/>
      <c r="G96" s="19"/>
      <c r="H96" s="19"/>
      <c r="I96" s="10"/>
      <c r="J96" s="111"/>
      <c r="K96" s="33"/>
      <c r="L96" s="10" t="s">
        <v>40</v>
      </c>
      <c r="M96" s="11"/>
      <c r="N96" s="11">
        <f>SUM(M92:O92)</f>
        <v>9166.9399999999987</v>
      </c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68"/>
      <c r="AE96" s="68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</row>
    <row r="97" spans="1:50" x14ac:dyDescent="0.3">
      <c r="A97" s="34"/>
      <c r="B97" s="95"/>
      <c r="C97" s="72"/>
      <c r="D97" s="35"/>
      <c r="E97" s="19"/>
      <c r="F97" s="9"/>
      <c r="G97" s="19"/>
      <c r="H97" s="19"/>
      <c r="I97" s="10"/>
      <c r="J97" s="111"/>
      <c r="K97" s="33"/>
      <c r="L97" s="10"/>
      <c r="M97" s="11"/>
      <c r="N97" s="11"/>
      <c r="O97" s="11"/>
      <c r="P97" s="11"/>
      <c r="Q97" s="11"/>
      <c r="R97" s="11"/>
      <c r="S97" s="11"/>
      <c r="T97" s="11"/>
      <c r="U97" s="11" t="s">
        <v>41</v>
      </c>
      <c r="V97" s="11">
        <f>(V94-V95)</f>
        <v>1.8189894035458565E-12</v>
      </c>
      <c r="W97" s="11"/>
      <c r="X97" s="11"/>
      <c r="Y97" s="11"/>
      <c r="Z97" s="11"/>
      <c r="AA97" s="11"/>
      <c r="AB97" s="11"/>
      <c r="AC97" s="11"/>
      <c r="AD97" s="68"/>
      <c r="AE97" s="68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</row>
    <row r="98" spans="1:50" x14ac:dyDescent="0.3">
      <c r="A98" s="77">
        <v>1</v>
      </c>
      <c r="B98" s="95" t="s">
        <v>21</v>
      </c>
      <c r="C98" s="73">
        <f>H5</f>
        <v>8625.0700000000052</v>
      </c>
      <c r="D98" s="35"/>
      <c r="E98" s="19"/>
      <c r="F98" s="9"/>
      <c r="G98" s="19"/>
      <c r="H98" s="19"/>
      <c r="I98" s="10"/>
      <c r="J98" s="111"/>
      <c r="K98" s="33"/>
      <c r="L98" s="10"/>
      <c r="M98" s="11" t="s">
        <v>41</v>
      </c>
      <c r="N98" s="11">
        <f>(N95-N96)</f>
        <v>1.8189894035458565E-12</v>
      </c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68"/>
      <c r="AE98" s="68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</row>
    <row r="99" spans="1:50" x14ac:dyDescent="0.3">
      <c r="A99" s="77">
        <v>2</v>
      </c>
      <c r="B99" s="95" t="s">
        <v>22</v>
      </c>
      <c r="C99" s="74">
        <f>E6</f>
        <v>4604.53</v>
      </c>
      <c r="D99" s="35"/>
      <c r="E99" s="19"/>
      <c r="F99" s="9"/>
      <c r="G99" s="19"/>
      <c r="H99" s="19"/>
      <c r="I99" s="10"/>
      <c r="J99" s="111"/>
      <c r="K99" s="33"/>
      <c r="L99" s="10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68"/>
      <c r="AE99" s="68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</row>
    <row r="100" spans="1:50" x14ac:dyDescent="0.3">
      <c r="A100" s="77">
        <v>3</v>
      </c>
      <c r="B100" s="95" t="s">
        <v>23</v>
      </c>
      <c r="C100" s="73">
        <f>N95-M92</f>
        <v>4562.4100000000008</v>
      </c>
      <c r="D100" s="35"/>
      <c r="E100" s="19"/>
      <c r="F100" s="9"/>
      <c r="G100" s="19"/>
      <c r="H100" s="19"/>
      <c r="I100" s="10"/>
      <c r="J100" s="111"/>
      <c r="K100" s="33"/>
      <c r="L100" s="10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68"/>
      <c r="AE100" s="68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</row>
    <row r="101" spans="1:50" x14ac:dyDescent="0.3">
      <c r="A101" s="77">
        <v>4</v>
      </c>
      <c r="B101" s="95" t="s">
        <v>24</v>
      </c>
      <c r="C101" s="75">
        <f>Q92+Z92</f>
        <v>2971.87</v>
      </c>
      <c r="D101" s="35"/>
      <c r="E101" s="19"/>
      <c r="F101" s="9"/>
      <c r="G101" s="19"/>
      <c r="H101" s="19"/>
      <c r="I101" s="10"/>
      <c r="J101" s="111"/>
      <c r="K101" s="33"/>
      <c r="L101" s="10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68"/>
      <c r="AE101" s="68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</row>
    <row r="102" spans="1:50" x14ac:dyDescent="0.3">
      <c r="A102" s="77">
        <v>5</v>
      </c>
      <c r="B102" s="95" t="s">
        <v>25</v>
      </c>
      <c r="C102" s="73" t="s">
        <v>34</v>
      </c>
      <c r="D102" s="35"/>
      <c r="E102" s="19"/>
      <c r="F102" s="9"/>
      <c r="G102" s="19"/>
      <c r="H102" s="19"/>
      <c r="I102" s="10"/>
      <c r="J102" s="111"/>
      <c r="K102" s="33"/>
      <c r="L102" s="10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68"/>
      <c r="AE102" s="68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</row>
    <row r="103" spans="1:50" x14ac:dyDescent="0.3">
      <c r="A103" s="77">
        <v>6</v>
      </c>
      <c r="B103" s="95" t="s">
        <v>26</v>
      </c>
      <c r="C103" s="73">
        <f>V94-C101</f>
        <v>6473.5400000000036</v>
      </c>
      <c r="D103" s="35"/>
      <c r="E103" s="19"/>
      <c r="F103" s="9"/>
      <c r="G103" s="19"/>
      <c r="H103" s="19"/>
      <c r="I103" s="10"/>
      <c r="J103" s="83"/>
      <c r="K103" s="33"/>
      <c r="L103" s="10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68"/>
      <c r="AE103" s="68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</row>
    <row r="104" spans="1:50" x14ac:dyDescent="0.3">
      <c r="A104" s="77">
        <v>7</v>
      </c>
      <c r="B104" s="95" t="s">
        <v>27</v>
      </c>
      <c r="C104" s="76">
        <f>C98+C99+C100-C101-C103</f>
        <v>8346.6000000000022</v>
      </c>
      <c r="D104" s="35"/>
      <c r="E104" s="19" t="s">
        <v>42</v>
      </c>
      <c r="F104" s="96">
        <f>H92-C104</f>
        <v>0</v>
      </c>
      <c r="G104" s="19"/>
      <c r="H104" s="19"/>
      <c r="I104" s="10"/>
      <c r="J104" s="111"/>
      <c r="K104" s="33"/>
      <c r="L104" s="10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68"/>
      <c r="AE104" s="68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</row>
    <row r="105" spans="1:50" x14ac:dyDescent="0.3">
      <c r="A105" s="77">
        <v>8</v>
      </c>
      <c r="B105" s="95" t="s">
        <v>28</v>
      </c>
      <c r="C105" s="76">
        <f>H91</f>
        <v>8346.600000000004</v>
      </c>
      <c r="D105" s="35"/>
      <c r="E105" s="19"/>
      <c r="F105" s="9"/>
      <c r="G105" s="19"/>
      <c r="H105" s="19"/>
      <c r="I105" s="10"/>
      <c r="J105" s="83"/>
      <c r="K105" s="33"/>
      <c r="L105" s="10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68"/>
      <c r="AE105" s="68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</row>
    <row r="106" spans="1:50" x14ac:dyDescent="0.3">
      <c r="A106" s="77">
        <v>9</v>
      </c>
      <c r="B106" s="95" t="s">
        <v>29</v>
      </c>
      <c r="C106" s="73">
        <v>38650</v>
      </c>
      <c r="D106" s="35"/>
      <c r="E106" s="19"/>
      <c r="F106" s="9"/>
      <c r="G106" s="19"/>
      <c r="H106" s="19"/>
      <c r="I106" s="10"/>
      <c r="J106" s="19"/>
      <c r="K106" s="33"/>
      <c r="L106" s="10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68"/>
      <c r="AE106" s="68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</row>
    <row r="107" spans="1:50" x14ac:dyDescent="0.3">
      <c r="A107" s="77">
        <v>10</v>
      </c>
      <c r="B107" s="95" t="s">
        <v>30</v>
      </c>
      <c r="C107" s="73" t="s">
        <v>35</v>
      </c>
      <c r="D107" s="35"/>
      <c r="E107" s="19"/>
      <c r="F107" s="9"/>
      <c r="G107" s="19"/>
      <c r="H107" s="19"/>
      <c r="I107" s="10"/>
      <c r="J107" s="19"/>
      <c r="K107" s="33"/>
      <c r="L107" s="10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68"/>
      <c r="AE107" s="68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</row>
    <row r="108" spans="1:50" x14ac:dyDescent="0.3">
      <c r="A108" s="34"/>
      <c r="B108" s="95"/>
      <c r="C108" s="71"/>
      <c r="D108" s="35"/>
      <c r="E108" s="19"/>
      <c r="F108" s="9"/>
      <c r="G108" s="19"/>
      <c r="H108" s="19"/>
      <c r="I108" s="10"/>
      <c r="J108" s="19"/>
      <c r="K108" s="33"/>
      <c r="L108" s="10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68"/>
      <c r="AE108" s="68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</row>
    <row r="109" spans="1:50" x14ac:dyDescent="0.3">
      <c r="A109" s="34"/>
      <c r="B109" s="95"/>
      <c r="C109" s="68"/>
      <c r="D109" s="35"/>
      <c r="E109" s="19"/>
      <c r="F109" s="9"/>
      <c r="G109" s="19"/>
      <c r="H109" s="19"/>
      <c r="I109" s="10"/>
      <c r="J109" s="19"/>
      <c r="K109" s="33"/>
      <c r="L109" s="10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68"/>
      <c r="AE109" s="68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</row>
    <row r="110" spans="1:50" x14ac:dyDescent="0.3">
      <c r="A110" s="34"/>
      <c r="B110" s="95"/>
      <c r="C110" s="10"/>
      <c r="D110" s="35"/>
      <c r="E110" s="19"/>
      <c r="F110" s="9"/>
      <c r="G110" s="19"/>
      <c r="H110" s="19"/>
      <c r="I110" s="10"/>
      <c r="J110" s="19"/>
      <c r="K110" s="33"/>
      <c r="L110" s="10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68"/>
      <c r="AE110" s="68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</row>
    <row r="111" spans="1:50" x14ac:dyDescent="0.3">
      <c r="A111" s="34"/>
      <c r="B111" s="95"/>
      <c r="C111" s="10"/>
      <c r="D111" s="35"/>
      <c r="E111" s="19"/>
      <c r="F111" s="9"/>
      <c r="G111" s="19"/>
      <c r="H111" s="19"/>
      <c r="I111" s="10"/>
      <c r="J111" s="19"/>
      <c r="K111" s="33"/>
      <c r="L111" s="10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68"/>
      <c r="AE111" s="68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</row>
    <row r="112" spans="1:50" x14ac:dyDescent="0.3">
      <c r="A112" s="34"/>
      <c r="B112" s="95"/>
      <c r="C112" s="10"/>
      <c r="D112" s="35"/>
      <c r="E112" s="19"/>
      <c r="F112" s="9"/>
      <c r="G112" s="19"/>
      <c r="H112" s="19"/>
      <c r="I112" s="10"/>
      <c r="J112" s="19"/>
      <c r="K112" s="33"/>
      <c r="L112" s="10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68"/>
      <c r="AE112" s="68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</row>
    <row r="113" spans="1:50" x14ac:dyDescent="0.3">
      <c r="A113" s="34"/>
      <c r="H113" s="19"/>
      <c r="I113" s="10"/>
      <c r="J113" s="19"/>
      <c r="K113" s="33"/>
      <c r="L113" s="10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68"/>
      <c r="AE113" s="68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</row>
    <row r="114" spans="1:50" x14ac:dyDescent="0.3">
      <c r="A114" s="34"/>
      <c r="B114" s="95"/>
      <c r="C114" s="10"/>
      <c r="D114" s="35"/>
      <c r="E114" s="19"/>
      <c r="F114" s="9"/>
      <c r="G114" s="19"/>
      <c r="H114" s="19"/>
      <c r="I114" s="10"/>
      <c r="J114" s="19"/>
      <c r="K114" s="33"/>
      <c r="L114" s="10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68"/>
      <c r="AE114" s="68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</row>
    <row r="115" spans="1:50" ht="43.2" x14ac:dyDescent="0.3">
      <c r="A115" s="100" t="s">
        <v>2</v>
      </c>
      <c r="B115" s="101" t="s">
        <v>3</v>
      </c>
      <c r="C115" s="101" t="s">
        <v>17</v>
      </c>
      <c r="D115" s="102" t="s">
        <v>16</v>
      </c>
      <c r="E115" s="103" t="s">
        <v>0</v>
      </c>
      <c r="F115" s="102" t="s">
        <v>18</v>
      </c>
      <c r="G115" s="103" t="s">
        <v>19</v>
      </c>
      <c r="H115" s="104" t="s">
        <v>4</v>
      </c>
      <c r="I115" s="100"/>
      <c r="J115" s="104" t="s">
        <v>5</v>
      </c>
      <c r="K115" s="104" t="s">
        <v>6</v>
      </c>
      <c r="L115" s="10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68"/>
      <c r="AE115" s="68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</row>
    <row r="116" spans="1:50" x14ac:dyDescent="0.3">
      <c r="A116" s="34"/>
      <c r="B116" s="95"/>
      <c r="C116" s="10"/>
      <c r="D116" s="35"/>
      <c r="E116" s="19"/>
      <c r="F116" s="9"/>
      <c r="G116" s="19"/>
      <c r="H116" s="19"/>
      <c r="I116" s="10"/>
      <c r="J116" s="19"/>
      <c r="K116" s="33"/>
      <c r="L116" s="10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68"/>
      <c r="AE116" s="68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</row>
    <row r="119" spans="1:50" x14ac:dyDescent="0.3">
      <c r="B119" s="94" t="s">
        <v>209</v>
      </c>
      <c r="C119" t="s">
        <v>210</v>
      </c>
      <c r="G119" s="1">
        <v>1020</v>
      </c>
    </row>
    <row r="122" spans="1:50" x14ac:dyDescent="0.3">
      <c r="B122" s="94" t="s">
        <v>214</v>
      </c>
      <c r="C122" s="10" t="s">
        <v>213</v>
      </c>
      <c r="G122" s="1">
        <v>130.5</v>
      </c>
    </row>
    <row r="123" spans="1:50" x14ac:dyDescent="0.3">
      <c r="B123" s="94" t="s">
        <v>215</v>
      </c>
      <c r="C123" s="10" t="s">
        <v>216</v>
      </c>
      <c r="G123" s="1">
        <v>100.8</v>
      </c>
    </row>
    <row r="124" spans="1:50" x14ac:dyDescent="0.3">
      <c r="B124" s="94" t="s">
        <v>217</v>
      </c>
      <c r="C124" s="10" t="s">
        <v>218</v>
      </c>
      <c r="G124" s="1">
        <v>65.819999999999993</v>
      </c>
    </row>
    <row r="125" spans="1:50" x14ac:dyDescent="0.3">
      <c r="B125" s="94" t="s">
        <v>220</v>
      </c>
      <c r="C125" s="10" t="s">
        <v>219</v>
      </c>
    </row>
    <row r="126" spans="1:50" x14ac:dyDescent="0.3">
      <c r="B126" s="94" t="s">
        <v>221</v>
      </c>
      <c r="C126" s="10" t="s">
        <v>222</v>
      </c>
      <c r="E126" s="1">
        <v>120</v>
      </c>
    </row>
  </sheetData>
  <sheetProtection formatCells="0" formatColumns="0" formatRows="0"/>
  <mergeCells count="4">
    <mergeCell ref="A1:K3"/>
    <mergeCell ref="M1:O3"/>
    <mergeCell ref="AD1:AD3"/>
    <mergeCell ref="Q1:AB3"/>
  </mergeCells>
  <pageMargins left="0.23622047244094491" right="0" top="0" bottom="0" header="0" footer="0"/>
  <pageSetup paperSize="9" scale="74" fitToWidth="0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Durham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WOODROFFE S.A.</dc:creator>
  <cp:lastModifiedBy>Jane</cp:lastModifiedBy>
  <cp:lastPrinted>2015-02-24T11:43:48Z</cp:lastPrinted>
  <dcterms:created xsi:type="dcterms:W3CDTF">2014-05-12T20:13:34Z</dcterms:created>
  <dcterms:modified xsi:type="dcterms:W3CDTF">2018-05-09T22:50:08Z</dcterms:modified>
</cp:coreProperties>
</file>